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-2018\SAIT\UUP\"/>
    </mc:Choice>
  </mc:AlternateContent>
  <bookViews>
    <workbookView xWindow="0" yWindow="0" windowWidth="17490" windowHeight="7620" firstSheet="5" activeTab="5"/>
  </bookViews>
  <sheets>
    <sheet name="V_KLAS" sheetId="1" r:id="rId1"/>
    <sheet name="VI_KLAS" sheetId="2" r:id="rId2"/>
    <sheet name="VII_KLAS" sheetId="3" r:id="rId3"/>
    <sheet name="VIII A_KLAS" sheetId="4" r:id="rId4"/>
    <sheet name="VIII Б _KLAS" sheetId="5" r:id="rId5"/>
    <sheet name="VIII В_KLAS" sheetId="6" r:id="rId6"/>
    <sheet name="IX А_KLAS" sheetId="7" r:id="rId7"/>
    <sheet name="IX Б_KLAS" sheetId="9" r:id="rId8"/>
    <sheet name="X А_KLAS" sheetId="10" r:id="rId9"/>
    <sheet name="X Б_KLAS" sheetId="13" r:id="rId10"/>
    <sheet name="XI А_KLAS" sheetId="11" r:id="rId11"/>
    <sheet name="XI Б_KLAS" sheetId="14" r:id="rId12"/>
    <sheet name="XI В_KLAS" sheetId="16" r:id="rId13"/>
    <sheet name="XII А_KLAS" sheetId="17" r:id="rId14"/>
    <sheet name="XII Б_KLAS" sheetId="18" r:id="rId15"/>
    <sheet name="XII В_KLAS" sheetId="20" r:id="rId16"/>
  </sheets>
  <externalReferences>
    <externalReference r:id="rId1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0" i="18" l="1"/>
  <c r="I76" i="18"/>
  <c r="I75" i="18" s="1"/>
  <c r="G76" i="18"/>
  <c r="E76" i="18"/>
  <c r="E75" i="18" s="1"/>
  <c r="C76" i="18"/>
  <c r="C75" i="18"/>
  <c r="J73" i="18"/>
  <c r="H73" i="18"/>
  <c r="J71" i="18"/>
  <c r="H71" i="18"/>
  <c r="M71" i="18" s="1"/>
  <c r="J69" i="18"/>
  <c r="H69" i="18"/>
  <c r="F69" i="18"/>
  <c r="D69" i="18"/>
  <c r="J67" i="18"/>
  <c r="H67" i="18"/>
  <c r="F67" i="18"/>
  <c r="D67" i="18"/>
  <c r="J65" i="18"/>
  <c r="H65" i="18"/>
  <c r="F65" i="18"/>
  <c r="J63" i="18"/>
  <c r="H63" i="18"/>
  <c r="F63" i="18"/>
  <c r="J61" i="18"/>
  <c r="H61" i="18"/>
  <c r="F61" i="18"/>
  <c r="J59" i="18"/>
  <c r="H59" i="18"/>
  <c r="F59" i="18"/>
  <c r="I55" i="18"/>
  <c r="I54" i="18" s="1"/>
  <c r="G55" i="18"/>
  <c r="G54" i="18" s="1"/>
  <c r="E55" i="18"/>
  <c r="E54" i="18" s="1"/>
  <c r="C55" i="18"/>
  <c r="C54" i="18" s="1"/>
  <c r="I52" i="18"/>
  <c r="G52" i="18"/>
  <c r="E52" i="18"/>
  <c r="C52" i="18"/>
  <c r="C49" i="18"/>
  <c r="K49" i="18" s="1"/>
  <c r="C47" i="18"/>
  <c r="K47" i="18" s="1"/>
  <c r="E44" i="18"/>
  <c r="C44" i="18"/>
  <c r="G42" i="18"/>
  <c r="E42" i="18"/>
  <c r="C42" i="18"/>
  <c r="K40" i="18"/>
  <c r="I37" i="18"/>
  <c r="K37" i="18" s="1"/>
  <c r="G35" i="18"/>
  <c r="K35" i="18" s="1"/>
  <c r="E33" i="18"/>
  <c r="K33" i="18" s="1"/>
  <c r="C31" i="18"/>
  <c r="K31" i="18" s="1"/>
  <c r="G29" i="18"/>
  <c r="E29" i="18"/>
  <c r="C29" i="18"/>
  <c r="G27" i="18"/>
  <c r="E27" i="18"/>
  <c r="C27" i="18"/>
  <c r="E24" i="18"/>
  <c r="C24" i="18"/>
  <c r="C22" i="18"/>
  <c r="K22" i="18" s="1"/>
  <c r="I20" i="18"/>
  <c r="G20" i="18"/>
  <c r="E20" i="18"/>
  <c r="C20" i="18"/>
  <c r="E17" i="18"/>
  <c r="C17" i="18"/>
  <c r="I15" i="18"/>
  <c r="G15" i="18"/>
  <c r="E15" i="18"/>
  <c r="C15" i="18"/>
  <c r="I12" i="18"/>
  <c r="G12" i="18"/>
  <c r="E12" i="18"/>
  <c r="C12" i="18"/>
  <c r="K87" i="17"/>
  <c r="I81" i="17"/>
  <c r="I80" i="17" s="1"/>
  <c r="G81" i="17"/>
  <c r="G83" i="17" s="1"/>
  <c r="E81" i="17"/>
  <c r="C81" i="17"/>
  <c r="C80" i="17" s="1"/>
  <c r="J78" i="17"/>
  <c r="H78" i="17"/>
  <c r="J76" i="17"/>
  <c r="H76" i="17"/>
  <c r="M76" i="17" s="1"/>
  <c r="J74" i="17"/>
  <c r="H74" i="17"/>
  <c r="F74" i="17"/>
  <c r="J72" i="17"/>
  <c r="H72" i="17"/>
  <c r="F72" i="17"/>
  <c r="J70" i="17"/>
  <c r="H70" i="17"/>
  <c r="F70" i="17"/>
  <c r="I68" i="17"/>
  <c r="I67" i="17" s="1"/>
  <c r="G68" i="17"/>
  <c r="G67" i="17" s="1"/>
  <c r="E68" i="17"/>
  <c r="E67" i="17" s="1"/>
  <c r="C68" i="17"/>
  <c r="C67" i="17" s="1"/>
  <c r="J65" i="17"/>
  <c r="H65" i="17"/>
  <c r="F65" i="17"/>
  <c r="J63" i="17"/>
  <c r="H63" i="17"/>
  <c r="D63" i="17"/>
  <c r="J61" i="17"/>
  <c r="H61" i="17"/>
  <c r="F61" i="17"/>
  <c r="D61" i="17"/>
  <c r="I56" i="17"/>
  <c r="I55" i="17" s="1"/>
  <c r="G56" i="17"/>
  <c r="G55" i="17" s="1"/>
  <c r="E56" i="17"/>
  <c r="E55" i="17" s="1"/>
  <c r="C56" i="17"/>
  <c r="C55" i="17" s="1"/>
  <c r="I53" i="17"/>
  <c r="G53" i="17"/>
  <c r="E53" i="17"/>
  <c r="C53" i="17"/>
  <c r="E45" i="17"/>
  <c r="C45" i="17"/>
  <c r="G43" i="17"/>
  <c r="K43" i="17" s="1"/>
  <c r="E43" i="17"/>
  <c r="C43" i="17"/>
  <c r="E41" i="17"/>
  <c r="C41" i="17"/>
  <c r="G30" i="17"/>
  <c r="E30" i="17"/>
  <c r="C30" i="17"/>
  <c r="G28" i="17"/>
  <c r="E28" i="17"/>
  <c r="C28" i="17"/>
  <c r="E25" i="17"/>
  <c r="C25" i="17"/>
  <c r="K25" i="17" s="1"/>
  <c r="K23" i="17"/>
  <c r="I21" i="17"/>
  <c r="G21" i="17"/>
  <c r="E21" i="17"/>
  <c r="C21" i="17"/>
  <c r="E18" i="17"/>
  <c r="C18" i="17"/>
  <c r="I16" i="17"/>
  <c r="G16" i="17"/>
  <c r="E16" i="17"/>
  <c r="C16" i="17"/>
  <c r="I13" i="17"/>
  <c r="G13" i="17"/>
  <c r="E13" i="17"/>
  <c r="C13" i="17"/>
  <c r="K74" i="20"/>
  <c r="K72" i="20"/>
  <c r="K71" i="20"/>
  <c r="K70" i="20"/>
  <c r="K69" i="20"/>
  <c r="K68" i="20"/>
  <c r="K67" i="20"/>
  <c r="K66" i="20"/>
  <c r="K73" i="20" s="1"/>
  <c r="K65" i="20"/>
  <c r="K64" i="20"/>
  <c r="K63" i="20"/>
  <c r="K62" i="20"/>
  <c r="K61" i="20"/>
  <c r="K60" i="20"/>
  <c r="K59" i="20"/>
  <c r="K58" i="20"/>
  <c r="K57" i="20"/>
  <c r="K56" i="20"/>
  <c r="K54" i="20"/>
  <c r="K53" i="20"/>
  <c r="K52" i="20"/>
  <c r="K51" i="20"/>
  <c r="K50" i="20"/>
  <c r="K49" i="20"/>
  <c r="K48" i="20"/>
  <c r="K47" i="20"/>
  <c r="K46" i="20"/>
  <c r="K44" i="20"/>
  <c r="K43" i="20"/>
  <c r="K42" i="20"/>
  <c r="K41" i="20"/>
  <c r="K40" i="20"/>
  <c r="K39" i="20"/>
  <c r="K37" i="20"/>
  <c r="K36" i="20"/>
  <c r="K35" i="20"/>
  <c r="K32" i="20"/>
  <c r="K31" i="20"/>
  <c r="K29" i="20"/>
  <c r="K28" i="20"/>
  <c r="K27" i="20"/>
  <c r="K25" i="20"/>
  <c r="K24" i="20"/>
  <c r="K23" i="20"/>
  <c r="K22" i="20"/>
  <c r="K21" i="20"/>
  <c r="K20" i="20"/>
  <c r="K18" i="20"/>
  <c r="K17" i="20"/>
  <c r="K16" i="20"/>
  <c r="K14" i="20"/>
  <c r="K13" i="20"/>
  <c r="K11" i="20"/>
  <c r="K74" i="16"/>
  <c r="K75" i="16" s="1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4" i="16"/>
  <c r="K53" i="16"/>
  <c r="K52" i="16"/>
  <c r="K51" i="16"/>
  <c r="K50" i="16"/>
  <c r="K49" i="16"/>
  <c r="K48" i="16"/>
  <c r="K47" i="16"/>
  <c r="K46" i="16"/>
  <c r="K44" i="16"/>
  <c r="K43" i="16"/>
  <c r="K42" i="16"/>
  <c r="K41" i="16"/>
  <c r="K40" i="16"/>
  <c r="K39" i="16"/>
  <c r="K37" i="16"/>
  <c r="K36" i="16"/>
  <c r="K35" i="16"/>
  <c r="K32" i="16"/>
  <c r="K31" i="16"/>
  <c r="K29" i="16"/>
  <c r="K28" i="16"/>
  <c r="K27" i="16"/>
  <c r="K25" i="16"/>
  <c r="K24" i="16"/>
  <c r="K23" i="16"/>
  <c r="K22" i="16"/>
  <c r="K21" i="16"/>
  <c r="K20" i="16"/>
  <c r="K18" i="16"/>
  <c r="K17" i="16"/>
  <c r="K16" i="16"/>
  <c r="K14" i="16"/>
  <c r="K13" i="16"/>
  <c r="K11" i="16"/>
  <c r="K88" i="14"/>
  <c r="I84" i="14"/>
  <c r="I83" i="14" s="1"/>
  <c r="G84" i="14"/>
  <c r="E84" i="14"/>
  <c r="E83" i="14" s="1"/>
  <c r="C84" i="14"/>
  <c r="J81" i="14"/>
  <c r="H81" i="14"/>
  <c r="F81" i="14"/>
  <c r="D81" i="14"/>
  <c r="J79" i="14"/>
  <c r="H79" i="14"/>
  <c r="F79" i="14"/>
  <c r="D79" i="14"/>
  <c r="J77" i="14"/>
  <c r="H77" i="14"/>
  <c r="F77" i="14"/>
  <c r="D77" i="14"/>
  <c r="J75" i="14"/>
  <c r="H75" i="14"/>
  <c r="J73" i="14"/>
  <c r="H73" i="14"/>
  <c r="F73" i="14"/>
  <c r="J71" i="14"/>
  <c r="H71" i="14"/>
  <c r="F71" i="14"/>
  <c r="J69" i="14"/>
  <c r="H69" i="14"/>
  <c r="J67" i="14"/>
  <c r="H67" i="14"/>
  <c r="F67" i="14"/>
  <c r="I55" i="14"/>
  <c r="I54" i="14" s="1"/>
  <c r="G55" i="14"/>
  <c r="G54" i="14" s="1"/>
  <c r="E55" i="14"/>
  <c r="E54" i="14" s="1"/>
  <c r="C55" i="14"/>
  <c r="C54" i="14" s="1"/>
  <c r="I52" i="14"/>
  <c r="G52" i="14"/>
  <c r="E52" i="14"/>
  <c r="C52" i="14"/>
  <c r="C49" i="14"/>
  <c r="K49" i="14" s="1"/>
  <c r="C47" i="14"/>
  <c r="K47" i="14" s="1"/>
  <c r="E44" i="14"/>
  <c r="C44" i="14"/>
  <c r="G42" i="14"/>
  <c r="E42" i="14"/>
  <c r="C42" i="14"/>
  <c r="K40" i="14"/>
  <c r="I37" i="14"/>
  <c r="K37" i="14" s="1"/>
  <c r="G35" i="14"/>
  <c r="K35" i="14" s="1"/>
  <c r="E33" i="14"/>
  <c r="K33" i="14" s="1"/>
  <c r="C31" i="14"/>
  <c r="K31" i="14" s="1"/>
  <c r="G29" i="14"/>
  <c r="E29" i="14"/>
  <c r="C29" i="14"/>
  <c r="G27" i="14"/>
  <c r="E27" i="14"/>
  <c r="C27" i="14"/>
  <c r="E24" i="14"/>
  <c r="C24" i="14"/>
  <c r="C22" i="14"/>
  <c r="K22" i="14" s="1"/>
  <c r="I20" i="14"/>
  <c r="G20" i="14"/>
  <c r="E20" i="14"/>
  <c r="C20" i="14"/>
  <c r="E17" i="14"/>
  <c r="C17" i="14"/>
  <c r="I15" i="14"/>
  <c r="G15" i="14"/>
  <c r="E15" i="14"/>
  <c r="C15" i="14"/>
  <c r="I12" i="14"/>
  <c r="G12" i="14"/>
  <c r="E12" i="14"/>
  <c r="C12" i="14"/>
  <c r="K45" i="17" l="1"/>
  <c r="K67" i="17"/>
  <c r="M70" i="17"/>
  <c r="K55" i="17"/>
  <c r="M74" i="17"/>
  <c r="G80" i="17"/>
  <c r="K53" i="17"/>
  <c r="M72" i="17"/>
  <c r="M78" i="17"/>
  <c r="E83" i="17"/>
  <c r="E85" i="17" s="1"/>
  <c r="E80" i="17"/>
  <c r="K80" i="17" s="1"/>
  <c r="K13" i="17"/>
  <c r="K16" i="17"/>
  <c r="K41" i="17"/>
  <c r="K18" i="17"/>
  <c r="K30" i="17"/>
  <c r="M65" i="17"/>
  <c r="K21" i="17"/>
  <c r="K28" i="17"/>
  <c r="M61" i="17"/>
  <c r="M63" i="17"/>
  <c r="K17" i="18"/>
  <c r="K42" i="18"/>
  <c r="G78" i="18"/>
  <c r="G77" i="18" s="1"/>
  <c r="K29" i="18"/>
  <c r="M63" i="18"/>
  <c r="K20" i="18"/>
  <c r="K27" i="18"/>
  <c r="M61" i="18"/>
  <c r="M69" i="18"/>
  <c r="G75" i="18"/>
  <c r="K15" i="18"/>
  <c r="K12" i="18"/>
  <c r="M59" i="18"/>
  <c r="M67" i="18"/>
  <c r="M73" i="18"/>
  <c r="C78" i="18"/>
  <c r="C77" i="18" s="1"/>
  <c r="K24" i="18"/>
  <c r="K52" i="18"/>
  <c r="M65" i="18"/>
  <c r="E78" i="18"/>
  <c r="E77" i="18" s="1"/>
  <c r="K54" i="18"/>
  <c r="I78" i="18"/>
  <c r="G83" i="18"/>
  <c r="G82" i="18" s="1"/>
  <c r="G82" i="17"/>
  <c r="G85" i="17"/>
  <c r="I83" i="17"/>
  <c r="C83" i="17"/>
  <c r="K75" i="20"/>
  <c r="K12" i="14"/>
  <c r="G86" i="14"/>
  <c r="G85" i="14" s="1"/>
  <c r="M71" i="14"/>
  <c r="M75" i="14"/>
  <c r="K20" i="14"/>
  <c r="K29" i="14"/>
  <c r="K54" i="14"/>
  <c r="K15" i="14"/>
  <c r="K27" i="14"/>
  <c r="K52" i="14"/>
  <c r="M69" i="14"/>
  <c r="G83" i="14"/>
  <c r="K17" i="14"/>
  <c r="K24" i="14"/>
  <c r="M77" i="14"/>
  <c r="M79" i="14"/>
  <c r="M81" i="14"/>
  <c r="C86" i="14"/>
  <c r="C85" i="14" s="1"/>
  <c r="K42" i="14"/>
  <c r="M67" i="14"/>
  <c r="M73" i="14"/>
  <c r="C83" i="14"/>
  <c r="E86" i="14"/>
  <c r="E85" i="14" s="1"/>
  <c r="I86" i="14"/>
  <c r="G91" i="14"/>
  <c r="G90" i="14" s="1"/>
  <c r="K94" i="11"/>
  <c r="I88" i="11"/>
  <c r="I87" i="11" s="1"/>
  <c r="G88" i="11"/>
  <c r="G87" i="11" s="1"/>
  <c r="E88" i="11"/>
  <c r="E90" i="11" s="1"/>
  <c r="C88" i="11"/>
  <c r="C87" i="11" s="1"/>
  <c r="J85" i="11"/>
  <c r="H85" i="11"/>
  <c r="F85" i="11"/>
  <c r="J83" i="11"/>
  <c r="H83" i="11"/>
  <c r="J81" i="11"/>
  <c r="H81" i="11"/>
  <c r="F81" i="11"/>
  <c r="J79" i="11"/>
  <c r="H79" i="11"/>
  <c r="F79" i="11"/>
  <c r="J77" i="11"/>
  <c r="H77" i="11"/>
  <c r="M77" i="11" s="1"/>
  <c r="I75" i="11"/>
  <c r="G75" i="11"/>
  <c r="E75" i="11"/>
  <c r="E74" i="11" s="1"/>
  <c r="C75" i="11"/>
  <c r="C74" i="11" s="1"/>
  <c r="I74" i="11"/>
  <c r="J72" i="11"/>
  <c r="H72" i="11"/>
  <c r="F72" i="11"/>
  <c r="J70" i="11"/>
  <c r="H70" i="11"/>
  <c r="D70" i="11"/>
  <c r="J68" i="11"/>
  <c r="H68" i="11"/>
  <c r="F68" i="11"/>
  <c r="D68" i="11"/>
  <c r="I56" i="11"/>
  <c r="I55" i="11" s="1"/>
  <c r="G56" i="11"/>
  <c r="G55" i="11" s="1"/>
  <c r="E56" i="11"/>
  <c r="E55" i="11" s="1"/>
  <c r="C56" i="11"/>
  <c r="C55" i="11" s="1"/>
  <c r="I53" i="11"/>
  <c r="G53" i="11"/>
  <c r="E53" i="11"/>
  <c r="C53" i="11"/>
  <c r="E45" i="11"/>
  <c r="C45" i="11"/>
  <c r="G43" i="11"/>
  <c r="E43" i="11"/>
  <c r="C43" i="11"/>
  <c r="E41" i="11"/>
  <c r="C41" i="11"/>
  <c r="G30" i="11"/>
  <c r="E30" i="11"/>
  <c r="C30" i="11"/>
  <c r="K30" i="11" s="1"/>
  <c r="G28" i="11"/>
  <c r="E28" i="11"/>
  <c r="C28" i="11"/>
  <c r="E25" i="11"/>
  <c r="C25" i="11"/>
  <c r="K23" i="11"/>
  <c r="I21" i="11"/>
  <c r="G21" i="11"/>
  <c r="E21" i="11"/>
  <c r="C21" i="11"/>
  <c r="E18" i="11"/>
  <c r="C18" i="11"/>
  <c r="K18" i="11" s="1"/>
  <c r="I16" i="11"/>
  <c r="G16" i="11"/>
  <c r="E16" i="11"/>
  <c r="C16" i="11"/>
  <c r="I13" i="11"/>
  <c r="G13" i="11"/>
  <c r="E13" i="11"/>
  <c r="C13" i="11"/>
  <c r="K74" i="13"/>
  <c r="K72" i="13"/>
  <c r="K71" i="13"/>
  <c r="K70" i="13"/>
  <c r="K69" i="13"/>
  <c r="K68" i="13"/>
  <c r="K67" i="13"/>
  <c r="K66" i="13"/>
  <c r="K73" i="13" s="1"/>
  <c r="K65" i="13"/>
  <c r="K64" i="13"/>
  <c r="K63" i="13"/>
  <c r="K62" i="13"/>
  <c r="K61" i="13"/>
  <c r="K60" i="13"/>
  <c r="K59" i="13"/>
  <c r="K58" i="13"/>
  <c r="K57" i="13"/>
  <c r="K56" i="13"/>
  <c r="K54" i="13"/>
  <c r="K53" i="13"/>
  <c r="K52" i="13"/>
  <c r="K51" i="13"/>
  <c r="K50" i="13"/>
  <c r="K49" i="13"/>
  <c r="K48" i="13"/>
  <c r="K47" i="13"/>
  <c r="K46" i="13"/>
  <c r="K44" i="13"/>
  <c r="K43" i="13"/>
  <c r="K42" i="13"/>
  <c r="K41" i="13"/>
  <c r="K40" i="13"/>
  <c r="K39" i="13"/>
  <c r="K37" i="13"/>
  <c r="K36" i="13"/>
  <c r="K35" i="13"/>
  <c r="K32" i="13"/>
  <c r="K31" i="13"/>
  <c r="K29" i="13"/>
  <c r="K28" i="13"/>
  <c r="K27" i="13"/>
  <c r="K25" i="13"/>
  <c r="K24" i="13"/>
  <c r="K23" i="13"/>
  <c r="K22" i="13"/>
  <c r="K21" i="13"/>
  <c r="K20" i="13"/>
  <c r="K18" i="13"/>
  <c r="K17" i="13"/>
  <c r="K16" i="13"/>
  <c r="K14" i="13"/>
  <c r="K13" i="13"/>
  <c r="K11" i="13"/>
  <c r="K86" i="10"/>
  <c r="I82" i="10"/>
  <c r="I81" i="10" s="1"/>
  <c r="G82" i="10"/>
  <c r="E82" i="10"/>
  <c r="E81" i="10" s="1"/>
  <c r="C82" i="10"/>
  <c r="J79" i="10"/>
  <c r="H79" i="10"/>
  <c r="J77" i="10"/>
  <c r="M77" i="10" s="1"/>
  <c r="H77" i="10"/>
  <c r="J75" i="10"/>
  <c r="M75" i="10" s="1"/>
  <c r="H75" i="10"/>
  <c r="F75" i="10"/>
  <c r="J73" i="10"/>
  <c r="H73" i="10"/>
  <c r="F73" i="10"/>
  <c r="D73" i="10"/>
  <c r="J71" i="10"/>
  <c r="H71" i="10"/>
  <c r="F71" i="10"/>
  <c r="J69" i="10"/>
  <c r="H69" i="10"/>
  <c r="F69" i="10"/>
  <c r="J67" i="10"/>
  <c r="H67" i="10"/>
  <c r="F67" i="10"/>
  <c r="D67" i="10"/>
  <c r="J65" i="10"/>
  <c r="H65" i="10"/>
  <c r="F65" i="10"/>
  <c r="D65" i="10"/>
  <c r="I62" i="10"/>
  <c r="I61" i="10" s="1"/>
  <c r="G62" i="10"/>
  <c r="G61" i="10" s="1"/>
  <c r="E62" i="10"/>
  <c r="E61" i="10" s="1"/>
  <c r="C62" i="10"/>
  <c r="C61" i="10" s="1"/>
  <c r="K61" i="10" s="1"/>
  <c r="I59" i="10"/>
  <c r="G59" i="10"/>
  <c r="E59" i="10"/>
  <c r="C59" i="10"/>
  <c r="C56" i="10"/>
  <c r="K56" i="10" s="1"/>
  <c r="C46" i="10"/>
  <c r="K46" i="10" s="1"/>
  <c r="E43" i="10"/>
  <c r="C43" i="10"/>
  <c r="G41" i="10"/>
  <c r="E41" i="10"/>
  <c r="K41" i="10" s="1"/>
  <c r="C41" i="10"/>
  <c r="K39" i="10"/>
  <c r="I36" i="10"/>
  <c r="K36" i="10" s="1"/>
  <c r="G34" i="10"/>
  <c r="K34" i="10" s="1"/>
  <c r="E32" i="10"/>
  <c r="K32" i="10" s="1"/>
  <c r="C30" i="10"/>
  <c r="K30" i="10" s="1"/>
  <c r="G28" i="10"/>
  <c r="E28" i="10"/>
  <c r="C28" i="10"/>
  <c r="G26" i="10"/>
  <c r="E26" i="10"/>
  <c r="C26" i="10"/>
  <c r="E23" i="10"/>
  <c r="C23" i="10"/>
  <c r="C21" i="10"/>
  <c r="K21" i="10" s="1"/>
  <c r="I19" i="10"/>
  <c r="G19" i="10"/>
  <c r="E19" i="10"/>
  <c r="C19" i="10"/>
  <c r="E16" i="10"/>
  <c r="K16" i="10" s="1"/>
  <c r="C16" i="10"/>
  <c r="I14" i="10"/>
  <c r="G14" i="10"/>
  <c r="E14" i="10"/>
  <c r="C14" i="10"/>
  <c r="I11" i="10"/>
  <c r="G11" i="10"/>
  <c r="E11" i="10"/>
  <c r="C11" i="10"/>
  <c r="D95" i="7"/>
  <c r="E95" i="7"/>
  <c r="F95" i="7"/>
  <c r="C95" i="7"/>
  <c r="D93" i="7"/>
  <c r="E93" i="7"/>
  <c r="F93" i="7"/>
  <c r="C93" i="7"/>
  <c r="D82" i="7"/>
  <c r="E82" i="7"/>
  <c r="E81" i="7" s="1"/>
  <c r="F82" i="7"/>
  <c r="C82" i="7"/>
  <c r="D79" i="7"/>
  <c r="E79" i="7"/>
  <c r="F79" i="7"/>
  <c r="C79" i="7"/>
  <c r="F77" i="7"/>
  <c r="E77" i="7"/>
  <c r="E75" i="7"/>
  <c r="F75" i="7"/>
  <c r="D75" i="7"/>
  <c r="F73" i="7"/>
  <c r="E73" i="7"/>
  <c r="I73" i="7" s="1"/>
  <c r="E71" i="7"/>
  <c r="F71" i="7"/>
  <c r="D71" i="7"/>
  <c r="D69" i="7"/>
  <c r="E69" i="7"/>
  <c r="F69" i="7"/>
  <c r="C69" i="7"/>
  <c r="C68" i="7"/>
  <c r="E66" i="7"/>
  <c r="F66" i="7"/>
  <c r="D66" i="7"/>
  <c r="D64" i="7"/>
  <c r="E64" i="7"/>
  <c r="F64" i="7"/>
  <c r="C64" i="7"/>
  <c r="D62" i="7"/>
  <c r="E62" i="7"/>
  <c r="F62" i="7"/>
  <c r="C62" i="7"/>
  <c r="G88" i="7"/>
  <c r="F81" i="7"/>
  <c r="D81" i="7"/>
  <c r="C81" i="7"/>
  <c r="I79" i="7"/>
  <c r="I77" i="7"/>
  <c r="F68" i="7"/>
  <c r="D68" i="7"/>
  <c r="I66" i="7"/>
  <c r="F57" i="7"/>
  <c r="F56" i="7" s="1"/>
  <c r="E57" i="7"/>
  <c r="E56" i="7" s="1"/>
  <c r="D57" i="7"/>
  <c r="D56" i="7" s="1"/>
  <c r="C57" i="7"/>
  <c r="C56" i="7" s="1"/>
  <c r="F54" i="7"/>
  <c r="E54" i="7"/>
  <c r="D54" i="7"/>
  <c r="C54" i="7"/>
  <c r="D46" i="7"/>
  <c r="C46" i="7"/>
  <c r="G46" i="7" s="1"/>
  <c r="E44" i="7"/>
  <c r="D44" i="7"/>
  <c r="C44" i="7"/>
  <c r="D42" i="7"/>
  <c r="C42" i="7"/>
  <c r="E31" i="7"/>
  <c r="D31" i="7"/>
  <c r="C31" i="7"/>
  <c r="E29" i="7"/>
  <c r="D29" i="7"/>
  <c r="C29" i="7"/>
  <c r="D26" i="7"/>
  <c r="C26" i="7"/>
  <c r="G24" i="7"/>
  <c r="F22" i="7"/>
  <c r="E22" i="7"/>
  <c r="D22" i="7"/>
  <c r="C22" i="7"/>
  <c r="D19" i="7"/>
  <c r="C19" i="7"/>
  <c r="F17" i="7"/>
  <c r="E17" i="7"/>
  <c r="D17" i="7"/>
  <c r="C17" i="7"/>
  <c r="F14" i="7"/>
  <c r="E14" i="7"/>
  <c r="D14" i="7"/>
  <c r="C14" i="7"/>
  <c r="K74" i="9"/>
  <c r="K72" i="9"/>
  <c r="K71" i="9"/>
  <c r="K70" i="9"/>
  <c r="K69" i="9"/>
  <c r="K68" i="9"/>
  <c r="K67" i="9"/>
  <c r="K66" i="9"/>
  <c r="K73" i="9" s="1"/>
  <c r="K65" i="9"/>
  <c r="K64" i="9"/>
  <c r="K63" i="9"/>
  <c r="K62" i="9"/>
  <c r="K61" i="9"/>
  <c r="K60" i="9"/>
  <c r="K59" i="9"/>
  <c r="K58" i="9"/>
  <c r="K57" i="9"/>
  <c r="K56" i="9"/>
  <c r="K54" i="9"/>
  <c r="K53" i="9"/>
  <c r="K52" i="9"/>
  <c r="K51" i="9"/>
  <c r="K50" i="9"/>
  <c r="K49" i="9"/>
  <c r="K48" i="9"/>
  <c r="K47" i="9"/>
  <c r="K46" i="9"/>
  <c r="K44" i="9"/>
  <c r="K43" i="9"/>
  <c r="K42" i="9"/>
  <c r="K41" i="9"/>
  <c r="K40" i="9"/>
  <c r="K39" i="9"/>
  <c r="K37" i="9"/>
  <c r="K36" i="9"/>
  <c r="K35" i="9"/>
  <c r="K32" i="9"/>
  <c r="K31" i="9"/>
  <c r="K29" i="9"/>
  <c r="K28" i="9"/>
  <c r="K27" i="9"/>
  <c r="K25" i="9"/>
  <c r="K24" i="9"/>
  <c r="K23" i="9"/>
  <c r="K22" i="9"/>
  <c r="K21" i="9"/>
  <c r="K20" i="9"/>
  <c r="K18" i="9"/>
  <c r="K17" i="9"/>
  <c r="K16" i="9"/>
  <c r="K14" i="9"/>
  <c r="K13" i="9"/>
  <c r="K11" i="9"/>
  <c r="E82" i="17" l="1"/>
  <c r="C83" i="18"/>
  <c r="C82" i="18" s="1"/>
  <c r="K75" i="18"/>
  <c r="E83" i="18"/>
  <c r="E82" i="18" s="1"/>
  <c r="I83" i="18"/>
  <c r="I82" i="18" s="1"/>
  <c r="I77" i="18"/>
  <c r="K77" i="18" s="1"/>
  <c r="C82" i="17"/>
  <c r="C85" i="17"/>
  <c r="G84" i="17"/>
  <c r="G90" i="17"/>
  <c r="G89" i="17" s="1"/>
  <c r="I82" i="17"/>
  <c r="I85" i="17"/>
  <c r="E90" i="17"/>
  <c r="E89" i="17" s="1"/>
  <c r="E84" i="17"/>
  <c r="E91" i="14"/>
  <c r="E90" i="14" s="1"/>
  <c r="K83" i="14"/>
  <c r="C91" i="14"/>
  <c r="C90" i="14" s="1"/>
  <c r="I91" i="14"/>
  <c r="I90" i="14" s="1"/>
  <c r="K90" i="14" s="1"/>
  <c r="I85" i="14"/>
  <c r="K85" i="14"/>
  <c r="K13" i="11"/>
  <c r="K16" i="11"/>
  <c r="K28" i="11"/>
  <c r="M72" i="11"/>
  <c r="M70" i="11"/>
  <c r="M81" i="11"/>
  <c r="M79" i="11"/>
  <c r="M85" i="11"/>
  <c r="K45" i="11"/>
  <c r="M68" i="11"/>
  <c r="E87" i="11"/>
  <c r="K87" i="11" s="1"/>
  <c r="K21" i="11"/>
  <c r="K43" i="11"/>
  <c r="K53" i="11"/>
  <c r="G90" i="11"/>
  <c r="G89" i="11" s="1"/>
  <c r="K55" i="11"/>
  <c r="K25" i="11"/>
  <c r="K41" i="11"/>
  <c r="M83" i="11"/>
  <c r="C90" i="11"/>
  <c r="C89" i="11" s="1"/>
  <c r="E92" i="11"/>
  <c r="E89" i="11"/>
  <c r="I90" i="11"/>
  <c r="G74" i="11"/>
  <c r="K74" i="11" s="1"/>
  <c r="K75" i="13"/>
  <c r="M71" i="10"/>
  <c r="G84" i="10"/>
  <c r="G83" i="10" s="1"/>
  <c r="M69" i="10"/>
  <c r="G81" i="10"/>
  <c r="K11" i="10"/>
  <c r="K26" i="10"/>
  <c r="K59" i="10"/>
  <c r="M67" i="10"/>
  <c r="K81" i="10" s="1"/>
  <c r="M79" i="10"/>
  <c r="C84" i="10"/>
  <c r="C89" i="10" s="1"/>
  <c r="C88" i="10" s="1"/>
  <c r="K19" i="10"/>
  <c r="K28" i="10"/>
  <c r="M65" i="10"/>
  <c r="M73" i="10"/>
  <c r="K14" i="10"/>
  <c r="K23" i="10"/>
  <c r="C81" i="10"/>
  <c r="E84" i="10"/>
  <c r="E89" i="10" s="1"/>
  <c r="E88" i="10" s="1"/>
  <c r="E83" i="10"/>
  <c r="I84" i="10"/>
  <c r="G89" i="10"/>
  <c r="G88" i="10" s="1"/>
  <c r="E84" i="7"/>
  <c r="G42" i="7"/>
  <c r="G14" i="7"/>
  <c r="G26" i="7"/>
  <c r="G19" i="7"/>
  <c r="G54" i="7"/>
  <c r="I64" i="7"/>
  <c r="G44" i="7"/>
  <c r="I62" i="7"/>
  <c r="E68" i="7"/>
  <c r="G68" i="7" s="1"/>
  <c r="G22" i="7"/>
  <c r="G31" i="7"/>
  <c r="I71" i="7"/>
  <c r="F84" i="7"/>
  <c r="F83" i="7" s="1"/>
  <c r="G56" i="7"/>
  <c r="G17" i="7"/>
  <c r="G29" i="7"/>
  <c r="I75" i="7"/>
  <c r="D84" i="7"/>
  <c r="D86" i="7" s="1"/>
  <c r="E83" i="7"/>
  <c r="E86" i="7"/>
  <c r="G81" i="7"/>
  <c r="C84" i="7"/>
  <c r="F86" i="7"/>
  <c r="K75" i="9"/>
  <c r="C53" i="3"/>
  <c r="C52" i="3" s="1"/>
  <c r="C50" i="3"/>
  <c r="C48" i="3"/>
  <c r="C46" i="3"/>
  <c r="C44" i="3"/>
  <c r="C43" i="3" s="1"/>
  <c r="C57" i="3"/>
  <c r="C41" i="3"/>
  <c r="C38" i="3"/>
  <c r="C35" i="3"/>
  <c r="C33" i="3"/>
  <c r="C30" i="3"/>
  <c r="C28" i="3"/>
  <c r="C26" i="3"/>
  <c r="C23" i="3"/>
  <c r="C21" i="3"/>
  <c r="C18" i="3"/>
  <c r="C16" i="3"/>
  <c r="C13" i="3"/>
  <c r="C10" i="3"/>
  <c r="K82" i="18" l="1"/>
  <c r="I90" i="17"/>
  <c r="I89" i="17" s="1"/>
  <c r="I84" i="17"/>
  <c r="C84" i="17"/>
  <c r="C90" i="17"/>
  <c r="C89" i="17" s="1"/>
  <c r="K82" i="17"/>
  <c r="K84" i="17" s="1"/>
  <c r="K89" i="17" s="1"/>
  <c r="C92" i="11"/>
  <c r="G92" i="11"/>
  <c r="G91" i="11" s="1"/>
  <c r="E91" i="11"/>
  <c r="E97" i="11"/>
  <c r="E96" i="11" s="1"/>
  <c r="C91" i="11"/>
  <c r="C97" i="11"/>
  <c r="C96" i="11" s="1"/>
  <c r="I89" i="11"/>
  <c r="K89" i="11" s="1"/>
  <c r="K91" i="11" s="1"/>
  <c r="K96" i="11" s="1"/>
  <c r="I92" i="11"/>
  <c r="C83" i="10"/>
  <c r="I89" i="10"/>
  <c r="I88" i="10" s="1"/>
  <c r="K88" i="10" s="1"/>
  <c r="I83" i="10"/>
  <c r="K83" i="10" s="1"/>
  <c r="D83" i="7"/>
  <c r="D85" i="7"/>
  <c r="D91" i="7"/>
  <c r="D90" i="7" s="1"/>
  <c r="E85" i="7"/>
  <c r="E91" i="7"/>
  <c r="E90" i="7" s="1"/>
  <c r="F91" i="7"/>
  <c r="F90" i="7" s="1"/>
  <c r="F85" i="7"/>
  <c r="C83" i="7"/>
  <c r="G83" i="7" s="1"/>
  <c r="G85" i="7" s="1"/>
  <c r="G90" i="7" s="1"/>
  <c r="C86" i="7"/>
  <c r="C55" i="3"/>
  <c r="C60" i="3" s="1"/>
  <c r="C59" i="3" s="1"/>
  <c r="G97" i="11" l="1"/>
  <c r="G96" i="11" s="1"/>
  <c r="I97" i="11"/>
  <c r="I96" i="11" s="1"/>
  <c r="I91" i="11"/>
  <c r="C91" i="7"/>
  <c r="C90" i="7" s="1"/>
  <c r="C85" i="7"/>
  <c r="C54" i="3"/>
</calcChain>
</file>

<file path=xl/sharedStrings.xml><?xml version="1.0" encoding="utf-8"?>
<sst xmlns="http://schemas.openxmlformats.org/spreadsheetml/2006/main" count="1255" uniqueCount="220">
  <si>
    <t>№ ПО РЕД</t>
  </si>
  <si>
    <t>ПРОГИМНАЗИАЛЕН ЕТАП</t>
  </si>
  <si>
    <t>КЛАСОВЕ</t>
  </si>
  <si>
    <t>V</t>
  </si>
  <si>
    <t>УЧЕБНИ СЕДМИЦИ</t>
  </si>
  <si>
    <t>ВИДОВЕ ПОДГОТОВКА, УЧЕБНИ ПРЕДМЕТИ</t>
  </si>
  <si>
    <t>СЕДМИЧЕН БРОЙ УЧЕБНИ ЧАСОВЕ</t>
  </si>
  <si>
    <t>РАЗДЕЛ А – ЗАДЪЛЖИТЕЛНИ УЧЕБНИ ЧАСОВЕ</t>
  </si>
  <si>
    <t>1.</t>
  </si>
  <si>
    <t>Български език и литература</t>
  </si>
  <si>
    <t>2.</t>
  </si>
  <si>
    <t>Чужд език – Английски, Руски, Френски</t>
  </si>
  <si>
    <t>3.</t>
  </si>
  <si>
    <t>Математика</t>
  </si>
  <si>
    <t>4.</t>
  </si>
  <si>
    <t>Информационни технологии</t>
  </si>
  <si>
    <t>5.</t>
  </si>
  <si>
    <t>История и цивилизации</t>
  </si>
  <si>
    <t>6.</t>
  </si>
  <si>
    <t>География и икономика</t>
  </si>
  <si>
    <t>7.</t>
  </si>
  <si>
    <t>Човекът и природата</t>
  </si>
  <si>
    <t>8.</t>
  </si>
  <si>
    <t>Музика</t>
  </si>
  <si>
    <t>9.</t>
  </si>
  <si>
    <t>Изобразително изкуство</t>
  </si>
  <si>
    <t>10.</t>
  </si>
  <si>
    <t>Технологии и предприемачество</t>
  </si>
  <si>
    <t>11.</t>
  </si>
  <si>
    <t>Физическо възпитание и спорт</t>
  </si>
  <si>
    <t>ОБЩО ЗА РАЗДЕЛ А</t>
  </si>
  <si>
    <t>РАЗДЕЛ Б – ИЗБИРАЕМИ УЧЕБНИ ЧАСОВЕ</t>
  </si>
  <si>
    <t>Английски език</t>
  </si>
  <si>
    <t>ОБЩ ГОДИШЕН БРОЙ ЧАСОВЕ ЗА РАЗДЕЛ  Б</t>
  </si>
  <si>
    <t>ОБЩО ЗА РАЗДЕЛ А + РАЗДЕЛ Б</t>
  </si>
  <si>
    <t>РАЗДЕЛ  В – ФАКУЛТАТИВНИ  УЧЕБНИ ЧАСОВЕ</t>
  </si>
  <si>
    <t>Максимален годишен брой часове за раздел В</t>
  </si>
  <si>
    <t>ОБЩО ЗА РАЗДЕЛ А + РАЗДЕЛ Б + РАЗДЕЛ В</t>
  </si>
  <si>
    <t>Часове на основание чл. 14, ал. 3, т. 7 и чл. 14, ал. 6 от Раздел „Училищен учебен план“ на Наредба № 4 от 30 ноември 2015 г. за учебния план</t>
  </si>
  <si>
    <t>Модул за осъществяване на спортни дейности</t>
  </si>
  <si>
    <t>Час на класа</t>
  </si>
  <si>
    <t>ГОДИШЕН БРОЙ УЧЕБНИ ЧАСОВЕ</t>
  </si>
  <si>
    <t>УЧЕБНИ ПРЕДМЕТИ, СЕДМИЧЕН И ГОДИШЕН БРОЙ НА УЧЕБНИТЕ ЧАСОВЕ</t>
  </si>
  <si>
    <t>VI</t>
  </si>
  <si>
    <t>ІI РАЗПРЕДЕЛЕНИЕ НА ПРЕДМЕТИТЕ И ЧАСОВЕТЕ</t>
  </si>
  <si>
    <t>№</t>
  </si>
  <si>
    <t>КУЛТУРНО-ОБРАЗОВАТЕЛНИ ОБЛАСТИ</t>
  </si>
  <si>
    <t>Класове</t>
  </si>
  <si>
    <t>VII</t>
  </si>
  <si>
    <t>Учебни седмици</t>
  </si>
  <si>
    <t>2017/2018</t>
  </si>
  <si>
    <t xml:space="preserve">А. ЗАДЪЛЖИТЕЛНА ПОДГОТОВКА ( ЗП ) </t>
  </si>
  <si>
    <t>Чужди езици</t>
  </si>
  <si>
    <t>І - Чужд език /АНГЛИЙСКИ/</t>
  </si>
  <si>
    <t xml:space="preserve">Математика, информатика и иформационни технологии   </t>
  </si>
  <si>
    <t>Обществени науки и гражданско образование</t>
  </si>
  <si>
    <t>История и цивилизация</t>
  </si>
  <si>
    <t>Природни науки и екология</t>
  </si>
  <si>
    <t>Биология и здравно образование</t>
  </si>
  <si>
    <t>Физика и астрономия</t>
  </si>
  <si>
    <t>Химия и опазване на околната среда</t>
  </si>
  <si>
    <t>Изкуства</t>
  </si>
  <si>
    <t>Бит и технологии</t>
  </si>
  <si>
    <t>Технологии</t>
  </si>
  <si>
    <t>Физическа култура и спорт</t>
  </si>
  <si>
    <t>ВСИЧКО А</t>
  </si>
  <si>
    <t>Б. ЗАДЪЛЖИТЕЛНОИЗБИРАЕМА ПОДГОТОВКА (ЗИП)</t>
  </si>
  <si>
    <t>ВСИЧКО А + Б</t>
  </si>
  <si>
    <t>В. СВОБОДНОИЗБИРАЕМА ПОДГОТОВКА ( СИП )</t>
  </si>
  <si>
    <t>ВСИЧКО А + Б + В</t>
  </si>
  <si>
    <t xml:space="preserve"> Учебни предмети                   Учебна година             </t>
  </si>
  <si>
    <r>
      <t xml:space="preserve">ОБЩО Б  ЗИП </t>
    </r>
    <r>
      <rPr>
        <b/>
        <sz val="9"/>
        <rFont val="Arial"/>
        <family val="2"/>
        <charset val="204"/>
      </rPr>
      <t>НЕПРОФИЛИРАНА ПОДГОТОВКА</t>
    </r>
  </si>
  <si>
    <t>I ГИМНАЗИАЛЕН ЕТАП</t>
  </si>
  <si>
    <t>VIII</t>
  </si>
  <si>
    <t>Седмичен брой учебни часове</t>
  </si>
  <si>
    <t xml:space="preserve">Годишен брой </t>
  </si>
  <si>
    <t>учебни часове</t>
  </si>
  <si>
    <t>I учебен срок</t>
  </si>
  <si>
    <t>II учебен срок</t>
  </si>
  <si>
    <t>Общо седмици</t>
  </si>
  <si>
    <t>Чужд език – английски език</t>
  </si>
  <si>
    <t>Философия</t>
  </si>
  <si>
    <t>Общо за раздел А</t>
  </si>
  <si>
    <r>
      <t xml:space="preserve">История и цивилизация </t>
    </r>
    <r>
      <rPr>
        <b/>
        <sz val="12"/>
        <color rgb="FF000000"/>
        <rFont val="Times New Roman"/>
        <family val="1"/>
        <charset val="204"/>
      </rPr>
      <t>ПП</t>
    </r>
  </si>
  <si>
    <r>
      <t xml:space="preserve">География и икономика </t>
    </r>
    <r>
      <rPr>
        <b/>
        <sz val="12"/>
        <color rgb="FF000000"/>
        <rFont val="Times New Roman"/>
        <family val="1"/>
        <charset val="204"/>
      </rPr>
      <t>ПП</t>
    </r>
  </si>
  <si>
    <r>
      <t xml:space="preserve">Български език и литература </t>
    </r>
    <r>
      <rPr>
        <b/>
        <sz val="12"/>
        <color rgb="FF000000"/>
        <rFont val="Times New Roman"/>
        <family val="1"/>
        <charset val="204"/>
      </rPr>
      <t>ПП</t>
    </r>
  </si>
  <si>
    <t>Общ годишен брой часове за раздел  Б</t>
  </si>
  <si>
    <t>Общо за раздел А + раздел Б + раздел В</t>
  </si>
  <si>
    <t>VІІІ</t>
  </si>
  <si>
    <t>Годишен брой учебни часове</t>
  </si>
  <si>
    <t xml:space="preserve">РАЗДЕЛ А – ЗАДЪЛЖИТЕЛНИ УЧЕБНИ ЧАСОВЕ </t>
  </si>
  <si>
    <r>
      <t xml:space="preserve">I. </t>
    </r>
    <r>
      <rPr>
        <i/>
        <sz val="13"/>
        <color rgb="FF000000"/>
        <rFont val="Times New Roman"/>
        <family val="1"/>
        <charset val="204"/>
      </rPr>
      <t>УЧЕБНИ ПРЕДМЕТИ</t>
    </r>
  </si>
  <si>
    <r>
      <t xml:space="preserve">Чужд език - </t>
    </r>
    <r>
      <rPr>
        <b/>
        <i/>
        <sz val="12"/>
        <color rgb="FF000000"/>
        <rFont val="Times New Roman"/>
        <family val="1"/>
        <charset val="204"/>
      </rPr>
      <t>английски</t>
    </r>
  </si>
  <si>
    <t xml:space="preserve">Математика </t>
  </si>
  <si>
    <r>
      <t xml:space="preserve">II. </t>
    </r>
    <r>
      <rPr>
        <i/>
        <sz val="13"/>
        <color rgb="FF000000"/>
        <rFont val="Times New Roman"/>
        <family val="1"/>
        <charset val="204"/>
      </rPr>
      <t>ОБЩА ПРОФЕСИОНАЛНА ПОДГОТОВКА</t>
    </r>
  </si>
  <si>
    <t>Здравословни и безопасни условия на труд</t>
  </si>
  <si>
    <t>Предприемачество</t>
  </si>
  <si>
    <t>Икономика</t>
  </si>
  <si>
    <r>
      <t xml:space="preserve">РАЗДЕЛ Б – </t>
    </r>
    <r>
      <rPr>
        <i/>
        <sz val="13"/>
        <color rgb="FF000000"/>
        <rFont val="Times New Roman"/>
        <family val="1"/>
        <charset val="204"/>
      </rPr>
      <t>ИЗБИРАЕМИ УЧЕБНИ ЧАСОВЕ</t>
    </r>
  </si>
  <si>
    <r>
      <t xml:space="preserve">III. </t>
    </r>
    <r>
      <rPr>
        <i/>
        <sz val="13"/>
        <color rgb="FF000000"/>
        <rFont val="Times New Roman"/>
        <family val="1"/>
        <charset val="204"/>
      </rPr>
      <t>ОТРАСЛОВА ПРОФЕСИОНАЛНА ПОДГОТОВКА</t>
    </r>
  </si>
  <si>
    <t>Материали и заготовки</t>
  </si>
  <si>
    <t>Техническо чертане</t>
  </si>
  <si>
    <t>Техническа механика</t>
  </si>
  <si>
    <t>Електротехника и електроника</t>
  </si>
  <si>
    <t>Приложни програмни продукти</t>
  </si>
  <si>
    <t>Учебна практика по:</t>
  </si>
  <si>
    <t>Шлосерство</t>
  </si>
  <si>
    <t>Стругарство</t>
  </si>
  <si>
    <t>Заваряване</t>
  </si>
  <si>
    <r>
      <t>IV</t>
    </r>
    <r>
      <rPr>
        <i/>
        <sz val="13"/>
        <color rgb="FF000000"/>
        <rFont val="Times New Roman"/>
        <family val="1"/>
        <charset val="204"/>
      </rPr>
      <t>. СПЕЦИФИЧНА ПРОФЕСИОНАЛНА ПОДГОТОВКА</t>
    </r>
  </si>
  <si>
    <t>Машинни елементи</t>
  </si>
  <si>
    <t>Металорежещи машини и инструменти</t>
  </si>
  <si>
    <t>Проектиране</t>
  </si>
  <si>
    <t>Диагностика и контрол</t>
  </si>
  <si>
    <t>Проектиране с приложни програмни продукти</t>
  </si>
  <si>
    <t>Хидравлика и пневматика</t>
  </si>
  <si>
    <t>Автоматизация на производството</t>
  </si>
  <si>
    <t>Сглобяване и ремонт на съединения</t>
  </si>
  <si>
    <t>Машинна обработка</t>
  </si>
  <si>
    <t>Измервателна лаборатория</t>
  </si>
  <si>
    <t>2.1.</t>
  </si>
  <si>
    <r>
      <t xml:space="preserve">V. </t>
    </r>
    <r>
      <rPr>
        <i/>
        <sz val="14"/>
        <color rgb="FF000000"/>
        <rFont val="Times New Roman"/>
        <family val="1"/>
        <charset val="204"/>
      </rPr>
      <t>РАЗШИРЕНА ПРОФЕСИОНАЛНА ПОДГОТОВКА</t>
    </r>
  </si>
  <si>
    <t>Учебна практика - шлосерство</t>
  </si>
  <si>
    <r>
      <t>Учебна практика - и</t>
    </r>
    <r>
      <rPr>
        <sz val="12"/>
        <color theme="1"/>
        <rFont val="Times New Roman"/>
        <family val="1"/>
        <charset val="204"/>
      </rPr>
      <t>змервателна лаборатория</t>
    </r>
  </si>
  <si>
    <r>
      <t xml:space="preserve">VІ. </t>
    </r>
    <r>
      <rPr>
        <i/>
        <sz val="14"/>
        <color rgb="FF000000"/>
        <rFont val="Times New Roman"/>
        <family val="1"/>
        <charset val="204"/>
      </rPr>
      <t>РАЗШИРЕНА ПОДГОТОВКА</t>
    </r>
  </si>
  <si>
    <t>ОБЩО ЗА РАЗДЕЛ Б</t>
  </si>
  <si>
    <r>
      <t xml:space="preserve">РАЗДЕЛ В – </t>
    </r>
    <r>
      <rPr>
        <i/>
        <sz val="12"/>
        <color rgb="FF000000"/>
        <rFont val="Times New Roman"/>
        <family val="1"/>
        <charset val="204"/>
      </rPr>
      <t>ФАКУЛТАТИВНИ УЧЕБНИ ЧАСОВЕ</t>
    </r>
  </si>
  <si>
    <r>
      <t xml:space="preserve">VIІ. </t>
    </r>
    <r>
      <rPr>
        <i/>
        <sz val="14"/>
        <color rgb="FF000000"/>
        <rFont val="Times New Roman"/>
        <family val="1"/>
        <charset val="204"/>
      </rPr>
      <t>ДОПЪЛНИТЕЛНА ПОДГОТОВКА</t>
    </r>
  </si>
  <si>
    <t>Часове на основание член 14, ал. 3, т. 7 и чл. 14, ал. 6 от Раздел „Училищен учебен план“ на Наредба № 4 от 30 ноември 2015 г. за учебния план</t>
  </si>
  <si>
    <t>ТЕОРИЯ НА ПРОФЕСИЯТА</t>
  </si>
  <si>
    <t>1.1.</t>
  </si>
  <si>
    <r>
      <t xml:space="preserve">V. </t>
    </r>
    <r>
      <rPr>
        <i/>
        <sz val="12"/>
        <color rgb="FF000000"/>
        <rFont val="Times New Roman"/>
        <family val="1"/>
        <charset val="204"/>
      </rPr>
      <t>РАЗШИРЕНА ПРОФЕСИОНАЛНА ПОДГОТОВКА</t>
    </r>
  </si>
  <si>
    <t>Материалознание</t>
  </si>
  <si>
    <t>Безопасност на движение по пътищата</t>
  </si>
  <si>
    <t>Учебна практика - общопрофесионални умения</t>
  </si>
  <si>
    <r>
      <t xml:space="preserve">IV. </t>
    </r>
    <r>
      <rPr>
        <i/>
        <sz val="13"/>
        <color rgb="FF000000"/>
        <rFont val="Times New Roman"/>
        <family val="1"/>
        <charset val="204"/>
      </rPr>
      <t>СПЕЦИФИЧНА ПРОФЕСИОНАЛНА ПОДГОТОВКА</t>
    </r>
  </si>
  <si>
    <t>УЧЕБНИ  ПРЕДМЕТИ</t>
  </si>
  <si>
    <t>К  Л А С О В Е</t>
  </si>
  <si>
    <t>Всичко                учебни             часове</t>
  </si>
  <si>
    <t>ІХ</t>
  </si>
  <si>
    <t>Х</t>
  </si>
  <si>
    <t>ХІ</t>
  </si>
  <si>
    <t>ХІІ</t>
  </si>
  <si>
    <t xml:space="preserve">   БРОЙ   УЧЕБНИ   СЕДМИЦИ</t>
  </si>
  <si>
    <t>2018/2019</t>
  </si>
  <si>
    <t>2019/2020</t>
  </si>
  <si>
    <t>2020/2021</t>
  </si>
  <si>
    <t>А. ЗАДЪЛЖИТЕЛНА ОБЩООБРАЗОВАТЕЛНА ПОДГОТОВКА (ЗП)</t>
  </si>
  <si>
    <t>БЪЛГАРСКИ ЕЗИК И ЛИТЕРАТУРА</t>
  </si>
  <si>
    <t xml:space="preserve"> </t>
  </si>
  <si>
    <t>ЧУЖДИ ЕЗИЦИ</t>
  </si>
  <si>
    <t>МАТЕМАТИКА, ИНФОРМАТИКА И ИНФОРМАЦИОННИ ТЕХНОЛОГИИ</t>
  </si>
  <si>
    <t>Информатика</t>
  </si>
  <si>
    <t>ОБЩЕСТВЕНИ НАУКИ, ГРАЖДАНСКО ОБРАЗОВАНИЕ И РЕЛИГИЯ</t>
  </si>
  <si>
    <t>Психология и логика</t>
  </si>
  <si>
    <t>Етика и право</t>
  </si>
  <si>
    <t>Свят и личност</t>
  </si>
  <si>
    <t>ПРИРОДНИ НАУКИ И ЕКОЛОГИЯ</t>
  </si>
  <si>
    <t>ФИЗИЧЕСКА КУЛТУРА И СПОРТ</t>
  </si>
  <si>
    <t>ВСИЧКО А:</t>
  </si>
  <si>
    <t xml:space="preserve">        Б. ЗАДЪЛЖИТЕЛНА ПРОФЕСИОНАЛНА ПОДГОТОВКА  (ЗПП)</t>
  </si>
  <si>
    <t>Б.1. ОБЩА ПРОФЕСИОНАЛНА ПОДГОТОВКА</t>
  </si>
  <si>
    <t>Б.2. ОТРАСЛОВА ПРОФЕСИОНАЛНА ПОДГОТОВКА</t>
  </si>
  <si>
    <t>Б.3. СПЕЦИФИЧНА ПРОФЕСИОНАЛНА ПОДГОТОВКА</t>
  </si>
  <si>
    <t xml:space="preserve">Технология на сглобяването и ремонта на машини и съоръжения </t>
  </si>
  <si>
    <t>Технология на машиностроенето и типови технологични процеси</t>
  </si>
  <si>
    <t>10.1.</t>
  </si>
  <si>
    <t>10.2.</t>
  </si>
  <si>
    <t>10.3.</t>
  </si>
  <si>
    <t>10.4.</t>
  </si>
  <si>
    <t>10.5.</t>
  </si>
  <si>
    <t>10.6.</t>
  </si>
  <si>
    <t>Ремонт на възли и механизми</t>
  </si>
  <si>
    <t>10.7.</t>
  </si>
  <si>
    <t>10.8.</t>
  </si>
  <si>
    <t>Лабораторни изпитания и диагностика</t>
  </si>
  <si>
    <t>10.9.</t>
  </si>
  <si>
    <t>Електроизмервателна лаборатория</t>
  </si>
  <si>
    <t>10.10.</t>
  </si>
  <si>
    <t>Производствена практика</t>
  </si>
  <si>
    <t>ВСИЧКО Б:</t>
  </si>
  <si>
    <t>Чужд език по професията /английски, френски/</t>
  </si>
  <si>
    <t>В. ЗАДЪЛЖИТЕЛНОИЗБИРАЕМА ПОДГОТОВКА (ЗИП)</t>
  </si>
  <si>
    <t>Г. СВОБОДНОИЗБИРАЕМА ПОДГОТОВКА (СИП)</t>
  </si>
  <si>
    <t>ІІ. РАЗПРЕДЕЛЕНИЕ НА ПРЕДМЕТИТЕ И ЧАСОВЕТЕ</t>
  </si>
  <si>
    <t xml:space="preserve">  СЕДМИЧЕН БРОЙ НА ЧАСОВЕТЕ</t>
  </si>
  <si>
    <t>І  чужд език /английски, френски/</t>
  </si>
  <si>
    <t>ІІ чужд език руски</t>
  </si>
  <si>
    <t xml:space="preserve"> ВСИЧКО  А + Б + В + Г:</t>
  </si>
  <si>
    <t xml:space="preserve"> ВСИЧКО  А + Б + В:</t>
  </si>
  <si>
    <t>І РАЗПРЕДЕЛЕНИЕ НА ПРЕДМЕТИТЕ И ЧАСОВЕТЕ</t>
  </si>
  <si>
    <t>Образователни степени</t>
  </si>
  <si>
    <t>Средна</t>
  </si>
  <si>
    <t>Гимназиален етап</t>
  </si>
  <si>
    <t xml:space="preserve">Общо        </t>
  </si>
  <si>
    <t xml:space="preserve"> ІХ - ХІІ</t>
  </si>
  <si>
    <t xml:space="preserve"> Учебни           Учебна година           предмети      </t>
  </si>
  <si>
    <t>ЗП</t>
  </si>
  <si>
    <t>ЗИП</t>
  </si>
  <si>
    <t>І - Чужд език - АНГЛИЙСКИ</t>
  </si>
  <si>
    <t>ІІ - Чужд език - РУСКИ</t>
  </si>
  <si>
    <t xml:space="preserve">Б. ЗАДЪЛЖИТЕЛНОИЗБИРАЕМА ПОДГОТОВКА </t>
  </si>
  <si>
    <r>
      <t xml:space="preserve"> Б.1.  </t>
    </r>
    <r>
      <rPr>
        <b/>
        <sz val="9"/>
        <rFont val="Times New Roman"/>
        <family val="1"/>
        <charset val="204"/>
      </rPr>
      <t>ПРОФИЛИРАНА ПОДГОТОВКА</t>
    </r>
  </si>
  <si>
    <t>ОБЩО Б.1</t>
  </si>
  <si>
    <t>Б.2. ЗИП - НЕПРОФИЛИРАНА ПОДГОТОВКА</t>
  </si>
  <si>
    <r>
      <t xml:space="preserve">ОБЩО Б.2.                                        ЗИП                            </t>
    </r>
    <r>
      <rPr>
        <b/>
        <sz val="9"/>
        <rFont val="Times New Roman"/>
        <family val="1"/>
        <charset val="204"/>
      </rPr>
      <t>НЕПРОФИЛИРАНА ПОДГОТОВКА</t>
    </r>
  </si>
  <si>
    <t>ВСИЧКО Б</t>
  </si>
  <si>
    <t>Г. ДРУГИ</t>
  </si>
  <si>
    <t>Модулно обучение по физическо възпитание и спорт</t>
  </si>
  <si>
    <t xml:space="preserve">Учебни          Учебна година        предмети      </t>
  </si>
  <si>
    <t>2016/2017</t>
  </si>
  <si>
    <r>
      <t xml:space="preserve">ОБЩО Б ЗИП                            </t>
    </r>
    <r>
      <rPr>
        <b/>
        <sz val="9"/>
        <rFont val="Times New Roman"/>
        <family val="1"/>
        <charset val="204"/>
      </rPr>
      <t>НЕПРОФИЛИРАНА ПОДГОТОВКА</t>
    </r>
  </si>
  <si>
    <t xml:space="preserve">Учебни предмети                                                      Учебна година              </t>
  </si>
  <si>
    <t>2015/2016</t>
  </si>
  <si>
    <t>І - Чужд език - АНГЛИЙСКИ, РУСКИ И ФРЕНСКИ</t>
  </si>
  <si>
    <t>ІІ - Чужд език - РУСКИ И ФРЕНСКИ</t>
  </si>
  <si>
    <r>
      <t xml:space="preserve"> Б.1.  </t>
    </r>
    <r>
      <rPr>
        <b/>
        <sz val="9"/>
        <rFont val="Arial"/>
        <family val="2"/>
        <charset val="204"/>
      </rPr>
      <t>ПРОФИЛИРАНА ПОДГОТОВКА</t>
    </r>
  </si>
  <si>
    <r>
      <t xml:space="preserve">ОБЩО Б.2.                                        ЗИП                            </t>
    </r>
    <r>
      <rPr>
        <b/>
        <sz val="9"/>
        <rFont val="Arial"/>
        <family val="2"/>
        <charset val="204"/>
      </rPr>
      <t>НЕПРОФИЛИРАНА ПОДГОТОВКА</t>
    </r>
  </si>
  <si>
    <r>
      <t xml:space="preserve">ОБЩО Б                                        ЗИП                            </t>
    </r>
    <r>
      <rPr>
        <b/>
        <sz val="9"/>
        <rFont val="Arial"/>
        <family val="2"/>
        <charset val="204"/>
      </rPr>
      <t>НЕПРОФИЛИРАНА ПОДГОТОВКА</t>
    </r>
  </si>
  <si>
    <t>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</si>
</sst>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 Cyr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53"/>
      <name val="Times New Roman"/>
      <family val="1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b/>
      <u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double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double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double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6" fillId="0" borderId="0"/>
  </cellStyleXfs>
  <cellXfs count="1111">
    <xf numFmtId="0" fontId="0" fillId="0" borderId="0" xfId="0"/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1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right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28" fillId="0" borderId="1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16" xfId="0" applyFont="1" applyBorder="1" applyAlignment="1">
      <alignment horizontal="center" vertical="top" wrapText="1"/>
    </xf>
    <xf numFmtId="0" fontId="29" fillId="0" borderId="20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center" wrapText="1"/>
    </xf>
    <xf numFmtId="0" fontId="30" fillId="0" borderId="22" xfId="0" applyFont="1" applyBorder="1" applyAlignment="1">
      <alignment horizontal="center" wrapText="1"/>
    </xf>
    <xf numFmtId="0" fontId="30" fillId="9" borderId="0" xfId="0" applyFont="1" applyFill="1" applyAlignment="1">
      <alignment horizontal="center"/>
    </xf>
    <xf numFmtId="0" fontId="30" fillId="0" borderId="23" xfId="0" applyFont="1" applyBorder="1" applyAlignment="1">
      <alignment horizontal="center" wrapText="1"/>
    </xf>
    <xf numFmtId="0" fontId="28" fillId="0" borderId="23" xfId="0" applyFont="1" applyBorder="1" applyAlignment="1">
      <alignment horizontal="right"/>
    </xf>
    <xf numFmtId="0" fontId="28" fillId="0" borderId="16" xfId="0" applyFont="1" applyBorder="1" applyAlignment="1">
      <alignment horizontal="center"/>
    </xf>
    <xf numFmtId="0" fontId="18" fillId="0" borderId="20" xfId="0" applyFont="1" applyBorder="1" applyAlignment="1">
      <alignment horizontal="left" wrapText="1"/>
    </xf>
    <xf numFmtId="0" fontId="30" fillId="0" borderId="16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49" fontId="28" fillId="0" borderId="16" xfId="0" applyNumberFormat="1" applyFont="1" applyBorder="1" applyAlignment="1">
      <alignment horizontal="center"/>
    </xf>
    <xf numFmtId="0" fontId="29" fillId="0" borderId="16" xfId="0" applyFont="1" applyBorder="1" applyAlignment="1">
      <alignment horizontal="left" wrapText="1"/>
    </xf>
    <xf numFmtId="0" fontId="30" fillId="0" borderId="21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1" fontId="28" fillId="0" borderId="26" xfId="0" applyNumberFormat="1" applyFont="1" applyBorder="1" applyAlignment="1">
      <alignment vertical="center"/>
    </xf>
    <xf numFmtId="0" fontId="28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31" fillId="0" borderId="26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2" fillId="0" borderId="16" xfId="0" applyFont="1" applyBorder="1" applyAlignment="1">
      <alignment wrapText="1"/>
    </xf>
    <xf numFmtId="0" fontId="32" fillId="0" borderId="16" xfId="0" applyFont="1" applyBorder="1"/>
    <xf numFmtId="0" fontId="33" fillId="0" borderId="16" xfId="0" applyFont="1" applyBorder="1"/>
    <xf numFmtId="1" fontId="34" fillId="0" borderId="16" xfId="1" applyNumberFormat="1" applyFont="1" applyBorder="1" applyAlignment="1">
      <alignment horizontal="right"/>
    </xf>
    <xf numFmtId="0" fontId="18" fillId="0" borderId="16" xfId="0" applyFont="1" applyBorder="1"/>
    <xf numFmtId="0" fontId="18" fillId="0" borderId="16" xfId="0" applyFont="1" applyBorder="1" applyAlignment="1">
      <alignment wrapText="1"/>
    </xf>
    <xf numFmtId="0" fontId="35" fillId="0" borderId="16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4" fillId="0" borderId="16" xfId="0" applyFont="1" applyBorder="1" applyAlignment="1">
      <alignment horizontal="left" wrapText="1"/>
    </xf>
    <xf numFmtId="0" fontId="34" fillId="0" borderId="16" xfId="0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34" fillId="0" borderId="21" xfId="0" applyFont="1" applyBorder="1" applyAlignment="1">
      <alignment horizontal="center" wrapText="1"/>
    </xf>
    <xf numFmtId="0" fontId="28" fillId="0" borderId="22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1" fontId="34" fillId="0" borderId="21" xfId="1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vertical="top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0" xfId="0" applyFont="1"/>
    <xf numFmtId="0" fontId="28" fillId="0" borderId="16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30" fillId="0" borderId="30" xfId="0" applyFont="1" applyBorder="1"/>
    <xf numFmtId="0" fontId="30" fillId="0" borderId="21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30" xfId="0" applyFont="1" applyBorder="1" applyAlignment="1">
      <alignment horizontal="center"/>
    </xf>
    <xf numFmtId="0" fontId="30" fillId="0" borderId="32" xfId="0" applyFont="1" applyBorder="1"/>
    <xf numFmtId="0" fontId="37" fillId="10" borderId="16" xfId="0" applyFont="1" applyFill="1" applyBorder="1" applyAlignment="1">
      <alignment horizontal="center"/>
    </xf>
    <xf numFmtId="0" fontId="37" fillId="10" borderId="21" xfId="0" applyFont="1" applyFill="1" applyBorder="1" applyAlignment="1">
      <alignment horizontal="center"/>
    </xf>
    <xf numFmtId="0" fontId="37" fillId="10" borderId="22" xfId="0" applyFont="1" applyFill="1" applyBorder="1" applyAlignment="1">
      <alignment horizontal="center"/>
    </xf>
    <xf numFmtId="0" fontId="37" fillId="10" borderId="24" xfId="0" applyFont="1" applyFill="1" applyBorder="1" applyAlignment="1">
      <alignment horizontal="center"/>
    </xf>
    <xf numFmtId="0" fontId="37" fillId="10" borderId="23" xfId="0" applyFont="1" applyFill="1" applyBorder="1" applyAlignment="1">
      <alignment horizontal="center"/>
    </xf>
    <xf numFmtId="0" fontId="37" fillId="10" borderId="29" xfId="0" applyFont="1" applyFill="1" applyBorder="1" applyAlignment="1">
      <alignment horizontal="center"/>
    </xf>
    <xf numFmtId="0" fontId="28" fillId="0" borderId="29" xfId="0" applyFont="1" applyBorder="1"/>
    <xf numFmtId="0" fontId="28" fillId="0" borderId="1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0" fillId="0" borderId="16" xfId="0" applyFont="1" applyBorder="1" applyAlignment="1">
      <alignment horizontal="left" vertical="center" wrapText="1"/>
    </xf>
    <xf numFmtId="0" fontId="30" fillId="0" borderId="21" xfId="0" applyFont="1" applyFill="1" applyBorder="1" applyAlignment="1">
      <alignment horizontal="center"/>
    </xf>
    <xf numFmtId="0" fontId="30" fillId="0" borderId="22" xfId="0" applyFont="1" applyFill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28" fillId="0" borderId="29" xfId="0" applyFont="1" applyBorder="1" applyAlignment="1">
      <alignment horizontal="right"/>
    </xf>
    <xf numFmtId="0" fontId="38" fillId="0" borderId="16" xfId="0" applyFont="1" applyBorder="1" applyAlignment="1">
      <alignment horizontal="left" vertical="center" wrapText="1"/>
    </xf>
    <xf numFmtId="0" fontId="28" fillId="0" borderId="29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34" xfId="0" applyFont="1" applyBorder="1" applyAlignment="1">
      <alignment horizontal="center" wrapText="1"/>
    </xf>
    <xf numFmtId="0" fontId="28" fillId="0" borderId="35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28" fillId="0" borderId="34" xfId="0" applyFont="1" applyFill="1" applyBorder="1" applyAlignment="1">
      <alignment horizontal="center"/>
    </xf>
    <xf numFmtId="0" fontId="28" fillId="0" borderId="37" xfId="0" applyFont="1" applyBorder="1" applyAlignment="1">
      <alignment horizontal="right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3" fillId="0" borderId="45" xfId="0" applyFont="1" applyBorder="1" applyAlignment="1">
      <alignment horizontal="right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29" fillId="0" borderId="65" xfId="0" applyFont="1" applyFill="1" applyBorder="1" applyAlignment="1">
      <alignment horizontal="center"/>
    </xf>
    <xf numFmtId="49" fontId="29" fillId="0" borderId="25" xfId="0" applyNumberFormat="1" applyFont="1" applyFill="1" applyBorder="1" applyAlignment="1">
      <alignment horizontal="center"/>
    </xf>
    <xf numFmtId="0" fontId="29" fillId="0" borderId="66" xfId="0" applyFont="1" applyFill="1" applyBorder="1" applyAlignment="1">
      <alignment horizontal="center"/>
    </xf>
    <xf numFmtId="0" fontId="39" fillId="0" borderId="66" xfId="0" applyFont="1" applyFill="1" applyBorder="1" applyAlignment="1">
      <alignment horizontal="center"/>
    </xf>
    <xf numFmtId="0" fontId="39" fillId="0" borderId="65" xfId="0" applyFont="1" applyFill="1" applyBorder="1" applyAlignment="1">
      <alignment horizontal="center"/>
    </xf>
    <xf numFmtId="0" fontId="39" fillId="0" borderId="61" xfId="0" applyFont="1" applyFill="1" applyBorder="1" applyAlignment="1">
      <alignment horizontal="center"/>
    </xf>
    <xf numFmtId="49" fontId="29" fillId="0" borderId="62" xfId="0" applyNumberFormat="1" applyFont="1" applyFill="1" applyBorder="1" applyAlignment="1">
      <alignment horizontal="center"/>
    </xf>
    <xf numFmtId="0" fontId="29" fillId="0" borderId="61" xfId="0" applyFont="1" applyFill="1" applyBorder="1" applyAlignment="1">
      <alignment horizontal="center"/>
    </xf>
    <xf numFmtId="0" fontId="29" fillId="0" borderId="63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/>
    </xf>
    <xf numFmtId="0" fontId="34" fillId="0" borderId="66" xfId="0" applyFont="1" applyFill="1" applyBorder="1" applyAlignment="1">
      <alignment horizontal="center"/>
    </xf>
    <xf numFmtId="0" fontId="34" fillId="0" borderId="65" xfId="0" applyFont="1" applyFill="1" applyBorder="1" applyAlignment="1">
      <alignment horizontal="center"/>
    </xf>
    <xf numFmtId="0" fontId="40" fillId="0" borderId="61" xfId="0" applyFont="1" applyFill="1" applyBorder="1" applyAlignment="1">
      <alignment horizontal="center"/>
    </xf>
    <xf numFmtId="0" fontId="41" fillId="0" borderId="61" xfId="0" applyFont="1" applyFill="1" applyBorder="1" applyAlignment="1">
      <alignment horizontal="center"/>
    </xf>
    <xf numFmtId="0" fontId="34" fillId="0" borderId="61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center"/>
    </xf>
    <xf numFmtId="0" fontId="41" fillId="0" borderId="17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29" fillId="0" borderId="17" xfId="0" applyFont="1" applyFill="1" applyBorder="1" applyAlignment="1">
      <alignment horizontal="center"/>
    </xf>
    <xf numFmtId="0" fontId="29" fillId="0" borderId="67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/>
    </xf>
    <xf numFmtId="0" fontId="0" fillId="0" borderId="38" xfId="0" applyFill="1" applyBorder="1" applyAlignment="1">
      <alignment horizontal="center"/>
    </xf>
    <xf numFmtId="49" fontId="0" fillId="0" borderId="40" xfId="0" applyNumberForma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45" fillId="0" borderId="61" xfId="0" applyFont="1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49" fontId="0" fillId="0" borderId="62" xfId="0" applyNumberFormat="1" applyFill="1" applyBorder="1" applyAlignment="1">
      <alignment horizontal="center"/>
    </xf>
    <xf numFmtId="0" fontId="18" fillId="0" borderId="63" xfId="0" applyFont="1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49" fontId="0" fillId="0" borderId="25" xfId="0" applyNumberForma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43" xfId="0" applyFont="1" applyFill="1" applyBorder="1" applyAlignment="1">
      <alignment horizontal="center"/>
    </xf>
    <xf numFmtId="0" fontId="40" fillId="0" borderId="43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49" fontId="0" fillId="0" borderId="44" xfId="0" applyNumberForma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1" fontId="34" fillId="0" borderId="66" xfId="0" applyNumberFormat="1" applyFont="1" applyFill="1" applyBorder="1" applyAlignment="1">
      <alignment horizontal="center"/>
    </xf>
    <xf numFmtId="0" fontId="40" fillId="0" borderId="62" xfId="0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49" fontId="29" fillId="0" borderId="44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0" borderId="49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4" fillId="7" borderId="73" xfId="0" applyFont="1" applyFill="1" applyBorder="1" applyAlignment="1">
      <alignment horizontal="center"/>
    </xf>
    <xf numFmtId="0" fontId="34" fillId="7" borderId="76" xfId="0" applyFont="1" applyFill="1" applyBorder="1" applyAlignment="1">
      <alignment horizontal="center"/>
    </xf>
    <xf numFmtId="0" fontId="29" fillId="0" borderId="32" xfId="0" applyFont="1" applyBorder="1" applyAlignment="1">
      <alignment horizontal="center" vertical="center"/>
    </xf>
    <xf numFmtId="0" fontId="46" fillId="7" borderId="32" xfId="0" applyFont="1" applyFill="1" applyBorder="1" applyAlignment="1">
      <alignment horizontal="center"/>
    </xf>
    <xf numFmtId="0" fontId="40" fillId="7" borderId="76" xfId="0" applyFont="1" applyFill="1" applyBorder="1" applyAlignment="1">
      <alignment horizontal="center"/>
    </xf>
    <xf numFmtId="0" fontId="18" fillId="7" borderId="65" xfId="0" applyFont="1" applyFill="1" applyBorder="1" applyAlignment="1">
      <alignment horizontal="center"/>
    </xf>
    <xf numFmtId="0" fontId="40" fillId="7" borderId="43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/>
    </xf>
    <xf numFmtId="1" fontId="39" fillId="0" borderId="43" xfId="0" applyNumberFormat="1" applyFont="1" applyFill="1" applyBorder="1" applyAlignment="1">
      <alignment horizontal="center"/>
    </xf>
    <xf numFmtId="0" fontId="18" fillId="7" borderId="16" xfId="0" applyFont="1" applyFill="1" applyBorder="1" applyAlignment="1">
      <alignment horizontal="center"/>
    </xf>
    <xf numFmtId="0" fontId="40" fillId="7" borderId="16" xfId="0" applyFont="1" applyFill="1" applyBorder="1" applyAlignment="1">
      <alignment horizontal="center"/>
    </xf>
    <xf numFmtId="0" fontId="18" fillId="7" borderId="46" xfId="0" applyFont="1" applyFill="1" applyBorder="1" applyAlignment="1">
      <alignment horizontal="center"/>
    </xf>
    <xf numFmtId="1" fontId="40" fillId="7" borderId="49" xfId="0" applyNumberFormat="1" applyFont="1" applyFill="1" applyBorder="1" applyAlignment="1">
      <alignment horizontal="center"/>
    </xf>
    <xf numFmtId="0" fontId="12" fillId="0" borderId="49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0" xfId="0" applyBorder="1" applyAlignment="1">
      <alignment horizontal="center" vertical="center"/>
    </xf>
    <xf numFmtId="164" fontId="39" fillId="0" borderId="43" xfId="0" applyNumberFormat="1" applyFont="1" applyFill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0" fontId="46" fillId="0" borderId="65" xfId="0" applyFont="1" applyFill="1" applyBorder="1" applyAlignment="1">
      <alignment horizontal="center"/>
    </xf>
    <xf numFmtId="0" fontId="41" fillId="0" borderId="18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40" fillId="0" borderId="82" xfId="0" applyFont="1" applyFill="1" applyBorder="1" applyAlignment="1">
      <alignment horizontal="center"/>
    </xf>
    <xf numFmtId="0" fontId="46" fillId="0" borderId="39" xfId="0" applyFont="1" applyFill="1" applyBorder="1" applyAlignment="1">
      <alignment horizontal="center"/>
    </xf>
    <xf numFmtId="0" fontId="46" fillId="0" borderId="25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49" fillId="0" borderId="12" xfId="0" applyFont="1" applyBorder="1" applyAlignment="1">
      <alignment horizontal="right"/>
    </xf>
    <xf numFmtId="0" fontId="29" fillId="0" borderId="68" xfId="0" applyFont="1" applyBorder="1" applyAlignment="1">
      <alignment horizontal="center"/>
    </xf>
    <xf numFmtId="0" fontId="29" fillId="0" borderId="38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49" fontId="29" fillId="0" borderId="40" xfId="0" applyNumberFormat="1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0" fillId="11" borderId="21" xfId="0" applyFont="1" applyFill="1" applyBorder="1" applyAlignment="1">
      <alignment horizontal="center"/>
    </xf>
    <xf numFmtId="0" fontId="30" fillId="11" borderId="24" xfId="0" applyFont="1" applyFill="1" applyBorder="1" applyAlignment="1">
      <alignment horizontal="center"/>
    </xf>
    <xf numFmtId="0" fontId="37" fillId="11" borderId="21" xfId="0" applyFont="1" applyFill="1" applyBorder="1" applyAlignment="1">
      <alignment horizontal="center"/>
    </xf>
    <xf numFmtId="0" fontId="37" fillId="11" borderId="24" xfId="0" applyFont="1" applyFill="1" applyBorder="1" applyAlignment="1">
      <alignment horizontal="center"/>
    </xf>
    <xf numFmtId="0" fontId="28" fillId="11" borderId="21" xfId="0" applyFont="1" applyFill="1" applyBorder="1" applyAlignment="1">
      <alignment horizontal="center" vertical="center"/>
    </xf>
    <xf numFmtId="0" fontId="28" fillId="11" borderId="24" xfId="0" applyFont="1" applyFill="1" applyBorder="1" applyAlignment="1">
      <alignment horizontal="center" vertical="center"/>
    </xf>
    <xf numFmtId="0" fontId="30" fillId="11" borderId="16" xfId="0" applyFont="1" applyFill="1" applyBorder="1" applyAlignment="1">
      <alignment horizontal="center"/>
    </xf>
    <xf numFmtId="0" fontId="30" fillId="11" borderId="22" xfId="0" applyFont="1" applyFill="1" applyBorder="1" applyAlignment="1">
      <alignment horizontal="center"/>
    </xf>
    <xf numFmtId="0" fontId="28" fillId="11" borderId="34" xfId="0" applyFont="1" applyFill="1" applyBorder="1" applyAlignment="1">
      <alignment horizontal="center"/>
    </xf>
    <xf numFmtId="0" fontId="28" fillId="11" borderId="36" xfId="0" applyFont="1" applyFill="1" applyBorder="1" applyAlignment="1">
      <alignment horizontal="center"/>
    </xf>
    <xf numFmtId="0" fontId="30" fillId="11" borderId="16" xfId="0" applyFont="1" applyFill="1" applyBorder="1" applyAlignment="1">
      <alignment horizontal="center" wrapText="1"/>
    </xf>
    <xf numFmtId="0" fontId="30" fillId="11" borderId="22" xfId="0" applyFont="1" applyFill="1" applyBorder="1" applyAlignment="1">
      <alignment horizontal="center" wrapText="1"/>
    </xf>
    <xf numFmtId="0" fontId="30" fillId="11" borderId="23" xfId="0" applyFont="1" applyFill="1" applyBorder="1" applyAlignment="1">
      <alignment horizontal="center"/>
    </xf>
    <xf numFmtId="0" fontId="28" fillId="11" borderId="21" xfId="0" applyFont="1" applyFill="1" applyBorder="1" applyAlignment="1">
      <alignment horizontal="left" vertical="center"/>
    </xf>
    <xf numFmtId="0" fontId="28" fillId="11" borderId="22" xfId="0" applyFont="1" applyFill="1" applyBorder="1" applyAlignment="1">
      <alignment horizontal="left" vertical="center"/>
    </xf>
    <xf numFmtId="0" fontId="28" fillId="11" borderId="26" xfId="0" applyFont="1" applyFill="1" applyBorder="1" applyAlignment="1">
      <alignment horizontal="left" vertical="center"/>
    </xf>
    <xf numFmtId="0" fontId="28" fillId="11" borderId="28" xfId="0" applyFont="1" applyFill="1" applyBorder="1" applyAlignment="1">
      <alignment horizontal="left" vertical="center"/>
    </xf>
    <xf numFmtId="0" fontId="18" fillId="11" borderId="23" xfId="0" applyFont="1" applyFill="1" applyBorder="1" applyAlignment="1">
      <alignment horizontal="center"/>
    </xf>
    <xf numFmtId="0" fontId="18" fillId="11" borderId="22" xfId="0" applyFont="1" applyFill="1" applyBorder="1" applyAlignment="1">
      <alignment horizontal="center"/>
    </xf>
    <xf numFmtId="0" fontId="18" fillId="11" borderId="16" xfId="0" applyFont="1" applyFill="1" applyBorder="1" applyAlignment="1">
      <alignment horizontal="center"/>
    </xf>
    <xf numFmtId="0" fontId="35" fillId="11" borderId="16" xfId="0" applyFont="1" applyFill="1" applyBorder="1" applyAlignment="1">
      <alignment horizontal="center"/>
    </xf>
    <xf numFmtId="0" fontId="34" fillId="11" borderId="16" xfId="0" applyFont="1" applyFill="1" applyBorder="1" applyAlignment="1">
      <alignment horizontal="center"/>
    </xf>
    <xf numFmtId="0" fontId="34" fillId="11" borderId="22" xfId="0" applyFont="1" applyFill="1" applyBorder="1" applyAlignment="1">
      <alignment horizontal="center"/>
    </xf>
    <xf numFmtId="0" fontId="28" fillId="11" borderId="16" xfId="0" applyFont="1" applyFill="1" applyBorder="1" applyAlignment="1">
      <alignment horizontal="center"/>
    </xf>
    <xf numFmtId="0" fontId="28" fillId="11" borderId="22" xfId="0" applyFont="1" applyFill="1" applyBorder="1" applyAlignment="1">
      <alignment horizontal="center"/>
    </xf>
    <xf numFmtId="0" fontId="36" fillId="11" borderId="16" xfId="0" applyFont="1" applyFill="1" applyBorder="1" applyAlignment="1">
      <alignment horizontal="center"/>
    </xf>
    <xf numFmtId="0" fontId="36" fillId="11" borderId="22" xfId="0" applyFont="1" applyFill="1" applyBorder="1" applyAlignment="1">
      <alignment horizontal="center"/>
    </xf>
    <xf numFmtId="0" fontId="36" fillId="11" borderId="21" xfId="0" applyFont="1" applyFill="1" applyBorder="1" applyAlignment="1">
      <alignment horizontal="center"/>
    </xf>
    <xf numFmtId="0" fontId="29" fillId="11" borderId="18" xfId="0" applyFont="1" applyFill="1" applyBorder="1" applyAlignment="1">
      <alignment horizontal="center"/>
    </xf>
    <xf numFmtId="0" fontId="29" fillId="11" borderId="17" xfId="0" applyFont="1" applyFill="1" applyBorder="1" applyAlignment="1">
      <alignment horizontal="center"/>
    </xf>
    <xf numFmtId="0" fontId="41" fillId="11" borderId="18" xfId="0" applyFont="1" applyFill="1" applyBorder="1" applyAlignment="1">
      <alignment horizontal="center"/>
    </xf>
    <xf numFmtId="0" fontId="41" fillId="11" borderId="17" xfId="0" applyFont="1" applyFill="1" applyBorder="1" applyAlignment="1">
      <alignment horizontal="center"/>
    </xf>
    <xf numFmtId="0" fontId="41" fillId="11" borderId="43" xfId="0" applyFont="1" applyFill="1" applyBorder="1" applyAlignment="1">
      <alignment horizontal="center"/>
    </xf>
    <xf numFmtId="0" fontId="41" fillId="11" borderId="11" xfId="0" applyFont="1" applyFill="1" applyBorder="1" applyAlignment="1">
      <alignment horizontal="center"/>
    </xf>
    <xf numFmtId="0" fontId="29" fillId="11" borderId="38" xfId="0" applyFont="1" applyFill="1" applyBorder="1" applyAlignment="1">
      <alignment horizontal="center"/>
    </xf>
    <xf numFmtId="0" fontId="29" fillId="11" borderId="10" xfId="0" applyFont="1" applyFill="1" applyBorder="1" applyAlignment="1">
      <alignment horizontal="center"/>
    </xf>
    <xf numFmtId="0" fontId="29" fillId="11" borderId="43" xfId="0" applyFont="1" applyFill="1" applyBorder="1" applyAlignment="1">
      <alignment horizontal="center"/>
    </xf>
    <xf numFmtId="0" fontId="29" fillId="11" borderId="11" xfId="0" applyFont="1" applyFill="1" applyBorder="1" applyAlignment="1">
      <alignment horizontal="center"/>
    </xf>
    <xf numFmtId="0" fontId="39" fillId="11" borderId="17" xfId="0" applyFont="1" applyFill="1" applyBorder="1" applyAlignment="1">
      <alignment horizontal="center"/>
    </xf>
    <xf numFmtId="0" fontId="39" fillId="11" borderId="66" xfId="0" applyFont="1" applyFill="1" applyBorder="1" applyAlignment="1">
      <alignment horizontal="center"/>
    </xf>
    <xf numFmtId="0" fontId="39" fillId="11" borderId="10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45" fillId="0" borderId="63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45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45" fillId="0" borderId="44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Fill="1" applyBorder="1" applyAlignment="1">
      <alignment horizontal="center"/>
    </xf>
    <xf numFmtId="1" fontId="12" fillId="0" borderId="66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2" fillId="6" borderId="8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left"/>
    </xf>
    <xf numFmtId="0" fontId="12" fillId="0" borderId="12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12" fillId="7" borderId="12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/>
    </xf>
    <xf numFmtId="0" fontId="12" fillId="0" borderId="12" xfId="0" applyFont="1" applyFill="1" applyBorder="1" applyAlignment="1">
      <alignment horizontal="left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4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43" fillId="7" borderId="38" xfId="0" applyFont="1" applyFill="1" applyBorder="1" applyAlignment="1">
      <alignment horizontal="center" vertical="center"/>
    </xf>
    <xf numFmtId="0" fontId="43" fillId="7" borderId="40" xfId="0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horizontal="center" vertical="center"/>
    </xf>
    <xf numFmtId="0" fontId="43" fillId="7" borderId="43" xfId="0" applyFont="1" applyFill="1" applyBorder="1" applyAlignment="1">
      <alignment horizontal="center" vertical="center"/>
    </xf>
    <xf numFmtId="0" fontId="43" fillId="7" borderId="44" xfId="0" applyFont="1" applyFill="1" applyBorder="1" applyAlignment="1">
      <alignment horizontal="center" vertical="center"/>
    </xf>
    <xf numFmtId="0" fontId="43" fillId="7" borderId="11" xfId="0" applyFont="1" applyFill="1" applyBorder="1" applyAlignment="1">
      <alignment horizontal="center" vertical="center"/>
    </xf>
    <xf numFmtId="0" fontId="39" fillId="0" borderId="56" xfId="0" applyFont="1" applyFill="1" applyBorder="1" applyAlignment="1">
      <alignment horizontal="left" vertical="center"/>
    </xf>
    <xf numFmtId="0" fontId="39" fillId="0" borderId="57" xfId="0" applyFont="1" applyFill="1" applyBorder="1" applyAlignment="1">
      <alignment horizontal="left" vertical="center"/>
    </xf>
    <xf numFmtId="0" fontId="39" fillId="0" borderId="58" xfId="0" applyFont="1" applyFill="1" applyBorder="1" applyAlignment="1">
      <alignment horizontal="left" vertical="center"/>
    </xf>
    <xf numFmtId="0" fontId="39" fillId="7" borderId="38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9" fillId="7" borderId="43" xfId="0" applyFont="1" applyFill="1" applyBorder="1" applyAlignment="1">
      <alignment horizontal="left" vertical="center" wrapText="1"/>
    </xf>
    <xf numFmtId="0" fontId="39" fillId="7" borderId="11" xfId="0" applyFont="1" applyFill="1" applyBorder="1" applyAlignment="1">
      <alignment horizontal="left" vertical="center" wrapText="1"/>
    </xf>
    <xf numFmtId="0" fontId="39" fillId="0" borderId="18" xfId="0" applyFont="1" applyBorder="1" applyAlignment="1">
      <alignment horizontal="center"/>
    </xf>
    <xf numFmtId="0" fontId="39" fillId="0" borderId="17" xfId="0" applyFont="1" applyBorder="1" applyAlignment="1">
      <alignment horizontal="center"/>
    </xf>
    <xf numFmtId="0" fontId="39" fillId="0" borderId="61" xfId="0" applyFont="1" applyBorder="1" applyAlignment="1">
      <alignment horizontal="center"/>
    </xf>
    <xf numFmtId="0" fontId="39" fillId="0" borderId="63" xfId="0" applyFont="1" applyBorder="1" applyAlignment="1">
      <alignment horizontal="center"/>
    </xf>
    <xf numFmtId="0" fontId="43" fillId="0" borderId="38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center" vertical="center"/>
    </xf>
    <xf numFmtId="0" fontId="43" fillId="0" borderId="43" xfId="0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39" fillId="7" borderId="23" xfId="0" applyFont="1" applyFill="1" applyBorder="1" applyAlignment="1">
      <alignment horizontal="left" vertical="center" wrapText="1"/>
    </xf>
    <xf numFmtId="0" fontId="39" fillId="7" borderId="16" xfId="0" applyFont="1" applyFill="1" applyBorder="1" applyAlignment="1">
      <alignment horizontal="left" vertical="center" wrapText="1"/>
    </xf>
    <xf numFmtId="0" fontId="43" fillId="7" borderId="16" xfId="0" applyFont="1" applyFill="1" applyBorder="1" applyAlignment="1">
      <alignment horizontal="center" vertical="center"/>
    </xf>
    <xf numFmtId="0" fontId="43" fillId="7" borderId="22" xfId="0" applyFont="1" applyFill="1" applyBorder="1" applyAlignment="1">
      <alignment horizontal="center" vertical="center"/>
    </xf>
    <xf numFmtId="0" fontId="39" fillId="0" borderId="38" xfId="0" applyFont="1" applyFill="1" applyBorder="1" applyAlignment="1">
      <alignment horizontal="left" vertical="center"/>
    </xf>
    <xf numFmtId="0" fontId="39" fillId="0" borderId="10" xfId="0" applyFont="1" applyFill="1" applyBorder="1" applyAlignment="1">
      <alignment horizontal="left" vertical="center"/>
    </xf>
    <xf numFmtId="0" fontId="39" fillId="0" borderId="43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horizontal="left" vertical="center"/>
    </xf>
    <xf numFmtId="0" fontId="0" fillId="0" borderId="64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  <xf numFmtId="0" fontId="29" fillId="0" borderId="19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left" vertical="center" wrapText="1"/>
    </xf>
    <xf numFmtId="0" fontId="39" fillId="7" borderId="65" xfId="0" applyFont="1" applyFill="1" applyBorder="1" applyAlignment="1">
      <alignment horizontal="center" vertical="center" wrapText="1"/>
    </xf>
    <xf numFmtId="0" fontId="39" fillId="7" borderId="25" xfId="0" applyFont="1" applyFill="1" applyBorder="1" applyAlignment="1">
      <alignment horizontal="center" vertical="center" wrapText="1"/>
    </xf>
    <xf numFmtId="0" fontId="39" fillId="7" borderId="18" xfId="0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63" xfId="0" applyFont="1" applyFill="1" applyBorder="1" applyAlignment="1">
      <alignment horizontal="center" vertical="center"/>
    </xf>
    <xf numFmtId="0" fontId="47" fillId="7" borderId="32" xfId="0" applyFont="1" applyFill="1" applyBorder="1" applyAlignment="1">
      <alignment horizontal="center" vertical="center"/>
    </xf>
    <xf numFmtId="0" fontId="47" fillId="7" borderId="68" xfId="0" applyFont="1" applyFill="1" applyBorder="1" applyAlignment="1">
      <alignment horizontal="center" vertical="center"/>
    </xf>
    <xf numFmtId="0" fontId="47" fillId="7" borderId="76" xfId="0" applyFont="1" applyFill="1" applyBorder="1" applyAlignment="1">
      <alignment horizontal="center" vertical="center"/>
    </xf>
    <xf numFmtId="0" fontId="47" fillId="7" borderId="77" xfId="0" applyFont="1" applyFill="1" applyBorder="1" applyAlignment="1">
      <alignment horizontal="center" vertical="center"/>
    </xf>
    <xf numFmtId="0" fontId="0" fillId="0" borderId="80" xfId="0" applyBorder="1" applyAlignment="1">
      <alignment horizontal="right" vertical="center"/>
    </xf>
    <xf numFmtId="0" fontId="29" fillId="0" borderId="28" xfId="0" applyFont="1" applyBorder="1" applyAlignment="1">
      <alignment horizontal="left" vertical="center" wrapText="1"/>
    </xf>
    <xf numFmtId="0" fontId="29" fillId="0" borderId="81" xfId="0" applyFont="1" applyBorder="1" applyAlignment="1">
      <alignment horizontal="left" vertical="center" wrapText="1"/>
    </xf>
    <xf numFmtId="0" fontId="12" fillId="7" borderId="67" xfId="0" applyFont="1" applyFill="1" applyBorder="1" applyAlignment="1">
      <alignment horizontal="left" vertical="center" wrapText="1"/>
    </xf>
    <xf numFmtId="0" fontId="12" fillId="7" borderId="32" xfId="0" applyFont="1" applyFill="1" applyBorder="1" applyAlignment="1">
      <alignment horizontal="left" vertical="center" wrapText="1"/>
    </xf>
    <xf numFmtId="0" fontId="12" fillId="7" borderId="75" xfId="0" applyFont="1" applyFill="1" applyBorder="1" applyAlignment="1">
      <alignment horizontal="left" vertical="center" wrapText="1"/>
    </xf>
    <xf numFmtId="0" fontId="12" fillId="7" borderId="76" xfId="0" applyFont="1" applyFill="1" applyBorder="1" applyAlignment="1">
      <alignment horizontal="left" vertical="center" wrapText="1"/>
    </xf>
    <xf numFmtId="0" fontId="29" fillId="0" borderId="32" xfId="0" applyFont="1" applyBorder="1" applyAlignment="1">
      <alignment horizontal="center"/>
    </xf>
    <xf numFmtId="0" fontId="29" fillId="0" borderId="68" xfId="0" applyFont="1" applyBorder="1" applyAlignment="1">
      <alignment horizontal="center"/>
    </xf>
    <xf numFmtId="0" fontId="39" fillId="0" borderId="33" xfId="0" applyFont="1" applyFill="1" applyBorder="1" applyAlignment="1">
      <alignment horizontal="left" vertical="center"/>
    </xf>
    <xf numFmtId="0" fontId="29" fillId="0" borderId="20" xfId="0" applyFont="1" applyBorder="1" applyAlignment="1">
      <alignment horizontal="left"/>
    </xf>
    <xf numFmtId="0" fontId="29" fillId="0" borderId="31" xfId="0" applyFont="1" applyBorder="1" applyAlignment="1">
      <alignment horizontal="left"/>
    </xf>
    <xf numFmtId="0" fontId="39" fillId="0" borderId="23" xfId="0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64" xfId="0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horizontal="center" vertical="center" wrapText="1"/>
    </xf>
    <xf numFmtId="0" fontId="0" fillId="0" borderId="78" xfId="0" applyBorder="1" applyAlignment="1">
      <alignment horizontal="right" vertical="center"/>
    </xf>
    <xf numFmtId="0" fontId="29" fillId="0" borderId="79" xfId="0" applyFont="1" applyBorder="1" applyAlignment="1">
      <alignment horizontal="left" vertical="center" wrapText="1"/>
    </xf>
    <xf numFmtId="0" fontId="39" fillId="0" borderId="33" xfId="0" applyFont="1" applyBorder="1" applyAlignment="1">
      <alignment horizontal="left"/>
    </xf>
    <xf numFmtId="0" fontId="39" fillId="0" borderId="20" xfId="0" applyFont="1" applyBorder="1" applyAlignment="1">
      <alignment horizontal="left"/>
    </xf>
    <xf numFmtId="0" fontId="39" fillId="0" borderId="31" xfId="0" applyFont="1" applyBorder="1" applyAlignment="1">
      <alignment horizontal="left"/>
    </xf>
    <xf numFmtId="0" fontId="29" fillId="0" borderId="64" xfId="0" applyFont="1" applyBorder="1" applyAlignment="1">
      <alignment horizontal="right" vertical="center"/>
    </xf>
    <xf numFmtId="0" fontId="29" fillId="0" borderId="70" xfId="0" applyFont="1" applyBorder="1" applyAlignment="1">
      <alignment horizontal="right" vertical="center"/>
    </xf>
    <xf numFmtId="0" fontId="29" fillId="0" borderId="71" xfId="0" applyFont="1" applyBorder="1" applyAlignment="1">
      <alignment horizontal="left" vertical="center" wrapText="1"/>
    </xf>
    <xf numFmtId="0" fontId="39" fillId="7" borderId="72" xfId="0" applyFont="1" applyFill="1" applyBorder="1" applyAlignment="1">
      <alignment horizontal="left" vertical="center" wrapText="1"/>
    </xf>
    <xf numFmtId="0" fontId="39" fillId="7" borderId="73" xfId="0" applyFont="1" applyFill="1" applyBorder="1" applyAlignment="1">
      <alignment horizontal="left" vertical="center" wrapText="1"/>
    </xf>
    <xf numFmtId="0" fontId="39" fillId="7" borderId="75" xfId="0" applyFont="1" applyFill="1" applyBorder="1" applyAlignment="1">
      <alignment horizontal="left" vertical="center" wrapText="1"/>
    </xf>
    <xf numFmtId="0" fontId="39" fillId="7" borderId="76" xfId="0" applyFont="1" applyFill="1" applyBorder="1" applyAlignment="1">
      <alignment horizontal="left" vertical="center" wrapText="1"/>
    </xf>
    <xf numFmtId="0" fontId="43" fillId="7" borderId="73" xfId="0" applyFont="1" applyFill="1" applyBorder="1" applyAlignment="1">
      <alignment horizontal="center" vertical="center"/>
    </xf>
    <xf numFmtId="0" fontId="43" fillId="7" borderId="74" xfId="0" applyFont="1" applyFill="1" applyBorder="1" applyAlignment="1">
      <alignment horizontal="center" vertical="center"/>
    </xf>
    <xf numFmtId="0" fontId="43" fillId="7" borderId="76" xfId="0" applyFont="1" applyFill="1" applyBorder="1" applyAlignment="1">
      <alignment horizontal="center" vertical="center"/>
    </xf>
    <xf numFmtId="0" fontId="43" fillId="7" borderId="77" xfId="0" applyFont="1" applyFill="1" applyBorder="1" applyAlignment="1">
      <alignment horizontal="center" vertical="center"/>
    </xf>
    <xf numFmtId="0" fontId="29" fillId="0" borderId="67" xfId="0" applyFont="1" applyBorder="1" applyAlignment="1">
      <alignment horizontal="right" vertical="center"/>
    </xf>
    <xf numFmtId="0" fontId="29" fillId="0" borderId="68" xfId="0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center"/>
    </xf>
    <xf numFmtId="0" fontId="29" fillId="0" borderId="68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39" fillId="0" borderId="61" xfId="0" applyFont="1" applyFill="1" applyBorder="1" applyAlignment="1">
      <alignment horizontal="left" vertical="center"/>
    </xf>
    <xf numFmtId="0" fontId="39" fillId="0" borderId="62" xfId="0" applyFont="1" applyFill="1" applyBorder="1" applyAlignment="1">
      <alignment horizontal="left" vertical="center"/>
    </xf>
    <xf numFmtId="0" fontId="39" fillId="0" borderId="63" xfId="0" applyFont="1" applyFill="1" applyBorder="1" applyAlignment="1">
      <alignment horizontal="left" vertical="center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11" fillId="0" borderId="51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39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0" fontId="11" fillId="0" borderId="42" xfId="0" applyFont="1" applyBorder="1" applyAlignment="1">
      <alignment horizontal="center" wrapText="1"/>
    </xf>
    <xf numFmtId="0" fontId="12" fillId="0" borderId="4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3" xfId="0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28" fillId="0" borderId="24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24" xfId="0" applyFont="1" applyBorder="1" applyAlignment="1">
      <alignment horizontal="left"/>
    </xf>
    <xf numFmtId="0" fontId="28" fillId="0" borderId="21" xfId="0" applyFont="1" applyBorder="1" applyAlignment="1">
      <alignment horizontal="left"/>
    </xf>
    <xf numFmtId="0" fontId="28" fillId="0" borderId="20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8" fillId="0" borderId="24" xfId="0" applyFont="1" applyBorder="1" applyAlignment="1">
      <alignment horizontal="left" wrapText="1"/>
    </xf>
    <xf numFmtId="0" fontId="28" fillId="0" borderId="21" xfId="0" applyFont="1" applyBorder="1" applyAlignment="1">
      <alignment horizontal="left" wrapText="1"/>
    </xf>
    <xf numFmtId="0" fontId="37" fillId="11" borderId="33" xfId="0" applyFont="1" applyFill="1" applyBorder="1" applyAlignment="1">
      <alignment horizontal="center"/>
    </xf>
    <xf numFmtId="0" fontId="37" fillId="11" borderId="31" xfId="0" applyFont="1" applyFill="1" applyBorder="1" applyAlignment="1">
      <alignment horizontal="center"/>
    </xf>
    <xf numFmtId="0" fontId="37" fillId="10" borderId="33" xfId="0" applyFont="1" applyFill="1" applyBorder="1" applyAlignment="1">
      <alignment horizontal="center"/>
    </xf>
    <xf numFmtId="0" fontId="37" fillId="10" borderId="31" xfId="0" applyFont="1" applyFill="1" applyBorder="1" applyAlignment="1">
      <alignment horizontal="center"/>
    </xf>
    <xf numFmtId="0" fontId="28" fillId="0" borderId="24" xfId="0" applyFont="1" applyBorder="1" applyAlignment="1">
      <alignment horizontal="left" vertical="center"/>
    </xf>
    <xf numFmtId="0" fontId="28" fillId="0" borderId="31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7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8" fillId="0" borderId="22" xfId="0" applyFont="1" applyBorder="1" applyAlignment="1">
      <alignment horizontal="center"/>
    </xf>
    <xf numFmtId="0" fontId="28" fillId="0" borderId="29" xfId="0" applyFont="1" applyBorder="1" applyAlignment="1">
      <alignment horizontal="center" vertical="center" wrapText="1"/>
    </xf>
    <xf numFmtId="0" fontId="28" fillId="11" borderId="29" xfId="0" applyFont="1" applyFill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47" fillId="7" borderId="38" xfId="0" applyFont="1" applyFill="1" applyBorder="1" applyAlignment="1">
      <alignment horizontal="center" vertical="center"/>
    </xf>
    <xf numFmtId="0" fontId="47" fillId="7" borderId="40" xfId="0" applyFont="1" applyFill="1" applyBorder="1" applyAlignment="1">
      <alignment horizontal="center" vertical="center"/>
    </xf>
    <xf numFmtId="0" fontId="47" fillId="7" borderId="10" xfId="0" applyFont="1" applyFill="1" applyBorder="1" applyAlignment="1">
      <alignment horizontal="center" vertical="center"/>
    </xf>
    <xf numFmtId="0" fontId="47" fillId="7" borderId="43" xfId="0" applyFont="1" applyFill="1" applyBorder="1" applyAlignment="1">
      <alignment horizontal="center" vertical="center"/>
    </xf>
    <xf numFmtId="0" fontId="47" fillId="7" borderId="44" xfId="0" applyFont="1" applyFill="1" applyBorder="1" applyAlignment="1">
      <alignment horizontal="center" vertical="center"/>
    </xf>
    <xf numFmtId="0" fontId="47" fillId="7" borderId="11" xfId="0" applyFont="1" applyFill="1" applyBorder="1" applyAlignment="1">
      <alignment horizontal="center" vertical="center"/>
    </xf>
    <xf numFmtId="0" fontId="40" fillId="7" borderId="49" xfId="0" applyFont="1" applyFill="1" applyBorder="1" applyAlignment="1">
      <alignment horizontal="center"/>
    </xf>
    <xf numFmtId="0" fontId="40" fillId="7" borderId="50" xfId="0" applyFont="1" applyFill="1" applyBorder="1" applyAlignment="1">
      <alignment horizontal="center"/>
    </xf>
    <xf numFmtId="0" fontId="40" fillId="11" borderId="49" xfId="0" applyFont="1" applyFill="1" applyBorder="1" applyAlignment="1">
      <alignment horizontal="center"/>
    </xf>
    <xf numFmtId="0" fontId="40" fillId="11" borderId="50" xfId="0" applyFont="1" applyFill="1" applyBorder="1" applyAlignment="1">
      <alignment horizontal="center"/>
    </xf>
    <xf numFmtId="0" fontId="39" fillId="0" borderId="43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center"/>
    </xf>
    <xf numFmtId="0" fontId="40" fillId="7" borderId="46" xfId="0" applyFont="1" applyFill="1" applyBorder="1" applyAlignment="1">
      <alignment horizontal="center"/>
    </xf>
    <xf numFmtId="0" fontId="40" fillId="7" borderId="48" xfId="0" applyFont="1" applyFill="1" applyBorder="1" applyAlignment="1">
      <alignment horizontal="center"/>
    </xf>
    <xf numFmtId="0" fontId="40" fillId="11" borderId="46" xfId="0" applyFont="1" applyFill="1" applyBorder="1" applyAlignment="1">
      <alignment horizontal="center"/>
    </xf>
    <xf numFmtId="0" fontId="40" fillId="11" borderId="48" xfId="0" applyFont="1" applyFill="1" applyBorder="1" applyAlignment="1">
      <alignment horizontal="center"/>
    </xf>
    <xf numFmtId="0" fontId="39" fillId="0" borderId="46" xfId="0" applyFont="1" applyFill="1" applyBorder="1" applyAlignment="1">
      <alignment horizontal="left" vertical="center"/>
    </xf>
    <xf numFmtId="0" fontId="39" fillId="0" borderId="47" xfId="0" applyFont="1" applyFill="1" applyBorder="1" applyAlignment="1">
      <alignment horizontal="left" vertical="center"/>
    </xf>
    <xf numFmtId="0" fontId="39" fillId="0" borderId="48" xfId="0" applyFont="1" applyFill="1" applyBorder="1" applyAlignment="1">
      <alignment horizontal="left" vertical="center"/>
    </xf>
    <xf numFmtId="0" fontId="39" fillId="0" borderId="65" xfId="0" applyFont="1" applyBorder="1" applyAlignment="1">
      <alignment horizontal="center"/>
    </xf>
    <xf numFmtId="0" fontId="39" fillId="0" borderId="66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11" xfId="0" applyFont="1" applyBorder="1" applyAlignment="1">
      <alignment horizontal="center"/>
    </xf>
    <xf numFmtId="0" fontId="39" fillId="0" borderId="65" xfId="0" applyFont="1" applyFill="1" applyBorder="1" applyAlignment="1">
      <alignment horizontal="center"/>
    </xf>
    <xf numFmtId="0" fontId="39" fillId="0" borderId="66" xfId="0" applyFont="1" applyFill="1" applyBorder="1" applyAlignment="1">
      <alignment horizontal="center"/>
    </xf>
    <xf numFmtId="0" fontId="39" fillId="11" borderId="65" xfId="0" applyFont="1" applyFill="1" applyBorder="1" applyAlignment="1">
      <alignment horizontal="center"/>
    </xf>
    <xf numFmtId="0" fontId="39" fillId="11" borderId="66" xfId="0" applyFont="1" applyFill="1" applyBorder="1" applyAlignment="1">
      <alignment horizontal="center"/>
    </xf>
    <xf numFmtId="0" fontId="40" fillId="0" borderId="65" xfId="0" applyFont="1" applyFill="1" applyBorder="1" applyAlignment="1">
      <alignment horizontal="center" vertical="center"/>
    </xf>
    <xf numFmtId="0" fontId="40" fillId="0" borderId="25" xfId="0" applyFont="1" applyFill="1" applyBorder="1" applyAlignment="1">
      <alignment horizontal="center" vertical="center"/>
    </xf>
    <xf numFmtId="0" fontId="40" fillId="0" borderId="66" xfId="0" applyFont="1" applyFill="1" applyBorder="1" applyAlignment="1">
      <alignment horizontal="center" vertical="center"/>
    </xf>
    <xf numFmtId="0" fontId="40" fillId="0" borderId="43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39" fillId="11" borderId="43" xfId="0" applyFont="1" applyFill="1" applyBorder="1" applyAlignment="1">
      <alignment horizontal="center"/>
    </xf>
    <xf numFmtId="0" fontId="39" fillId="11" borderId="11" xfId="0" applyFont="1" applyFill="1" applyBorder="1" applyAlignment="1">
      <alignment horizontal="center"/>
    </xf>
    <xf numFmtId="0" fontId="39" fillId="0" borderId="38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38" xfId="0" applyFont="1" applyFill="1" applyBorder="1" applyAlignment="1">
      <alignment horizontal="center"/>
    </xf>
    <xf numFmtId="0" fontId="39" fillId="0" borderId="10" xfId="0" applyFont="1" applyFill="1" applyBorder="1" applyAlignment="1">
      <alignment horizontal="center"/>
    </xf>
    <xf numFmtId="0" fontId="39" fillId="11" borderId="38" xfId="0" applyFont="1" applyFill="1" applyBorder="1" applyAlignment="1">
      <alignment horizontal="center"/>
    </xf>
    <xf numFmtId="0" fontId="39" fillId="11" borderId="10" xfId="0" applyFont="1" applyFill="1" applyBorder="1" applyAlignment="1">
      <alignment horizontal="center"/>
    </xf>
    <xf numFmtId="0" fontId="39" fillId="0" borderId="38" xfId="0" applyFont="1" applyFill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9" fillId="0" borderId="43" xfId="0" applyFont="1" applyFill="1" applyBorder="1" applyAlignment="1">
      <alignment horizontal="center" vertical="center"/>
    </xf>
    <xf numFmtId="0" fontId="39" fillId="0" borderId="44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29" fillId="0" borderId="39" xfId="0" applyFont="1" applyBorder="1" applyAlignment="1">
      <alignment horizontal="right" vertical="center"/>
    </xf>
    <xf numFmtId="0" fontId="29" fillId="0" borderId="42" xfId="0" applyFont="1" applyBorder="1" applyAlignment="1">
      <alignment horizontal="right" vertical="center"/>
    </xf>
    <xf numFmtId="0" fontId="29" fillId="0" borderId="39" xfId="0" applyFont="1" applyBorder="1" applyAlignment="1">
      <alignment horizontal="left" vertical="center" wrapText="1"/>
    </xf>
    <xf numFmtId="0" fontId="29" fillId="0" borderId="42" xfId="0" applyFont="1" applyBorder="1" applyAlignment="1">
      <alignment horizontal="left" vertical="center" wrapText="1"/>
    </xf>
    <xf numFmtId="0" fontId="39" fillId="0" borderId="20" xfId="0" applyFont="1" applyFill="1" applyBorder="1" applyAlignment="1">
      <alignment horizontal="left" vertical="center"/>
    </xf>
    <xf numFmtId="0" fontId="39" fillId="0" borderId="31" xfId="0" applyFont="1" applyFill="1" applyBorder="1" applyAlignment="1">
      <alignment horizontal="left" vertical="center"/>
    </xf>
    <xf numFmtId="0" fontId="39" fillId="0" borderId="33" xfId="0" applyFont="1" applyFill="1" applyBorder="1" applyAlignment="1">
      <alignment horizontal="center" vertical="center" wrapText="1"/>
    </xf>
    <xf numFmtId="0" fontId="39" fillId="0" borderId="20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29" fillId="0" borderId="53" xfId="0" applyFont="1" applyBorder="1" applyAlignment="1">
      <alignment horizontal="right" vertical="center"/>
    </xf>
    <xf numFmtId="0" fontId="29" fillId="0" borderId="53" xfId="0" applyFont="1" applyBorder="1" applyAlignment="1">
      <alignment horizontal="left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50" fillId="0" borderId="42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9" fillId="11" borderId="89" xfId="0" applyFont="1" applyFill="1" applyBorder="1" applyAlignment="1">
      <alignment horizontal="center"/>
    </xf>
    <xf numFmtId="0" fontId="29" fillId="11" borderId="88" xfId="0" applyFont="1" applyFill="1" applyBorder="1" applyAlignment="1">
      <alignment horizontal="center"/>
    </xf>
    <xf numFmtId="0" fontId="29" fillId="0" borderId="89" xfId="0" applyFont="1" applyBorder="1" applyAlignment="1">
      <alignment horizontal="center" vertical="center"/>
    </xf>
    <xf numFmtId="0" fontId="29" fillId="0" borderId="89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42" fillId="0" borderId="86" xfId="0" applyFont="1" applyBorder="1" applyAlignment="1">
      <alignment horizontal="left" vertical="center" wrapText="1"/>
    </xf>
    <xf numFmtId="0" fontId="42" fillId="0" borderId="87" xfId="0" applyFont="1" applyBorder="1" applyAlignment="1">
      <alignment horizontal="left" vertical="center" wrapText="1"/>
    </xf>
    <xf numFmtId="0" fontId="39" fillId="0" borderId="38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11" borderId="38" xfId="0" applyFont="1" applyFill="1" applyBorder="1" applyAlignment="1">
      <alignment horizontal="center" vertical="center"/>
    </xf>
    <xf numFmtId="0" fontId="39" fillId="11" borderId="10" xfId="0" applyFont="1" applyFill="1" applyBorder="1" applyAlignment="1">
      <alignment horizontal="center" vertical="center"/>
    </xf>
    <xf numFmtId="0" fontId="39" fillId="11" borderId="43" xfId="0" applyFont="1" applyFill="1" applyBorder="1" applyAlignment="1">
      <alignment horizontal="center" vertical="center"/>
    </xf>
    <xf numFmtId="0" fontId="39" fillId="11" borderId="11" xfId="0" applyFont="1" applyFill="1" applyBorder="1" applyAlignment="1">
      <alignment horizontal="center" vertical="center"/>
    </xf>
    <xf numFmtId="0" fontId="39" fillId="0" borderId="56" xfId="0" applyFont="1" applyFill="1" applyBorder="1" applyAlignment="1">
      <alignment horizontal="center"/>
    </xf>
    <xf numFmtId="0" fontId="39" fillId="0" borderId="58" xfId="0" applyFont="1" applyFill="1" applyBorder="1" applyAlignment="1">
      <alignment horizontal="center"/>
    </xf>
    <xf numFmtId="0" fontId="39" fillId="0" borderId="56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42" fillId="0" borderId="56" xfId="0" applyFont="1" applyBorder="1" applyAlignment="1">
      <alignment horizontal="center" vertical="center" wrapText="1"/>
    </xf>
    <xf numFmtId="0" fontId="42" fillId="0" borderId="57" xfId="0" applyFont="1" applyBorder="1" applyAlignment="1">
      <alignment horizontal="center" vertical="center" wrapText="1"/>
    </xf>
    <xf numFmtId="0" fontId="42" fillId="0" borderId="58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11" borderId="56" xfId="0" applyFont="1" applyFill="1" applyBorder="1" applyAlignment="1">
      <alignment horizontal="center"/>
    </xf>
    <xf numFmtId="0" fontId="39" fillId="11" borderId="58" xfId="0" applyFont="1" applyFill="1" applyBorder="1" applyAlignment="1">
      <alignment horizontal="center"/>
    </xf>
    <xf numFmtId="0" fontId="40" fillId="11" borderId="12" xfId="0" applyFont="1" applyFill="1" applyBorder="1" applyAlignment="1">
      <alignment horizontal="center"/>
    </xf>
    <xf numFmtId="0" fontId="40" fillId="7" borderId="12" xfId="0" applyFont="1" applyFill="1" applyBorder="1" applyAlignment="1">
      <alignment horizontal="center"/>
    </xf>
    <xf numFmtId="0" fontId="29" fillId="0" borderId="3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42" fillId="0" borderId="41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44" xfId="0" applyFont="1" applyFill="1" applyBorder="1" applyAlignment="1">
      <alignment horizontal="center"/>
    </xf>
    <xf numFmtId="0" fontId="39" fillId="0" borderId="56" xfId="0" applyFont="1" applyBorder="1" applyAlignment="1">
      <alignment horizontal="left"/>
    </xf>
    <xf numFmtId="0" fontId="39" fillId="0" borderId="57" xfId="0" applyFont="1" applyBorder="1" applyAlignment="1">
      <alignment horizontal="left"/>
    </xf>
    <xf numFmtId="0" fontId="39" fillId="0" borderId="58" xfId="0" applyFont="1" applyBorder="1" applyAlignment="1">
      <alignment horizontal="left"/>
    </xf>
    <xf numFmtId="0" fontId="39" fillId="7" borderId="12" xfId="0" applyFont="1" applyFill="1" applyBorder="1" applyAlignment="1">
      <alignment horizontal="left" vertical="center" wrapText="1"/>
    </xf>
    <xf numFmtId="0" fontId="47" fillId="7" borderId="12" xfId="0" applyFont="1" applyFill="1" applyBorder="1" applyAlignment="1">
      <alignment horizontal="center" vertical="center"/>
    </xf>
    <xf numFmtId="0" fontId="29" fillId="0" borderId="12" xfId="0" applyFont="1" applyBorder="1" applyAlignment="1">
      <alignment horizontal="righ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/>
    </xf>
    <xf numFmtId="0" fontId="29" fillId="0" borderId="39" xfId="0" applyFont="1" applyBorder="1" applyAlignment="1">
      <alignment horizontal="right" vertical="center" wrapText="1"/>
    </xf>
    <xf numFmtId="0" fontId="29" fillId="0" borderId="42" xfId="0" applyFont="1" applyBorder="1" applyAlignment="1">
      <alignment horizontal="right" vertical="center" wrapText="1"/>
    </xf>
    <xf numFmtId="0" fontId="42" fillId="0" borderId="12" xfId="0" applyFont="1" applyBorder="1" applyAlignment="1">
      <alignment horizontal="center" vertical="center" wrapText="1"/>
    </xf>
    <xf numFmtId="0" fontId="50" fillId="0" borderId="12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29" fillId="11" borderId="69" xfId="0" applyFont="1" applyFill="1" applyBorder="1" applyAlignment="1">
      <alignment horizontal="center"/>
    </xf>
    <xf numFmtId="0" fontId="29" fillId="11" borderId="85" xfId="0" applyFont="1" applyFill="1" applyBorder="1" applyAlignment="1">
      <alignment horizontal="center"/>
    </xf>
    <xf numFmtId="0" fontId="29" fillId="0" borderId="69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/>
    </xf>
    <xf numFmtId="0" fontId="29" fillId="0" borderId="62" xfId="0" applyFont="1" applyBorder="1" applyAlignment="1">
      <alignment horizontal="center"/>
    </xf>
    <xf numFmtId="0" fontId="29" fillId="0" borderId="63" xfId="0" applyFont="1" applyBorder="1" applyAlignment="1">
      <alignment horizontal="center"/>
    </xf>
    <xf numFmtId="0" fontId="39" fillId="0" borderId="12" xfId="0" applyFont="1" applyBorder="1" applyAlignment="1">
      <alignment horizontal="center" vertical="center"/>
    </xf>
    <xf numFmtId="0" fontId="39" fillId="11" borderId="12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42" fillId="0" borderId="84" xfId="0" applyFont="1" applyBorder="1" applyAlignment="1">
      <alignment horizontal="left" vertical="center" wrapText="1"/>
    </xf>
    <xf numFmtId="0" fontId="39" fillId="11" borderId="12" xfId="0" applyFont="1" applyFill="1" applyBorder="1" applyAlignment="1">
      <alignment horizontal="center" vertical="center"/>
    </xf>
    <xf numFmtId="0" fontId="42" fillId="0" borderId="39" xfId="0" applyFont="1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42" fillId="0" borderId="42" xfId="0" applyFont="1" applyBorder="1" applyAlignment="1">
      <alignment horizontal="center" wrapText="1"/>
    </xf>
    <xf numFmtId="0" fontId="39" fillId="0" borderId="12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51" fillId="7" borderId="38" xfId="0" applyFont="1" applyFill="1" applyBorder="1" applyAlignment="1">
      <alignment horizontal="center" vertical="center"/>
    </xf>
    <xf numFmtId="0" fontId="51" fillId="7" borderId="40" xfId="0" applyFont="1" applyFill="1" applyBorder="1" applyAlignment="1">
      <alignment horizontal="center" vertical="center"/>
    </xf>
    <xf numFmtId="0" fontId="51" fillId="7" borderId="10" xfId="0" applyFont="1" applyFill="1" applyBorder="1" applyAlignment="1">
      <alignment horizontal="center" vertical="center"/>
    </xf>
    <xf numFmtId="0" fontId="51" fillId="7" borderId="43" xfId="0" applyFont="1" applyFill="1" applyBorder="1" applyAlignment="1">
      <alignment horizontal="center" vertical="center"/>
    </xf>
    <xf numFmtId="0" fontId="51" fillId="7" borderId="44" xfId="0" applyFont="1" applyFill="1" applyBorder="1" applyAlignment="1">
      <alignment horizontal="center" vertical="center"/>
    </xf>
    <xf numFmtId="0" fontId="51" fillId="7" borderId="11" xfId="0" applyFont="1" applyFill="1" applyBorder="1" applyAlignment="1">
      <alignment horizontal="center" vertical="center"/>
    </xf>
    <xf numFmtId="1" fontId="15" fillId="7" borderId="49" xfId="0" applyNumberFormat="1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2" fillId="0" borderId="61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7" borderId="38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  <xf numFmtId="0" fontId="12" fillId="7" borderId="43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15" fillId="7" borderId="46" xfId="0" applyFont="1" applyFill="1" applyBorder="1" applyAlignment="1">
      <alignment horizontal="center"/>
    </xf>
    <xf numFmtId="0" fontId="15" fillId="7" borderId="48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horizontal="left" vertical="center"/>
    </xf>
    <xf numFmtId="0" fontId="12" fillId="0" borderId="58" xfId="0" applyFont="1" applyFill="1" applyBorder="1" applyAlignment="1">
      <alignment horizontal="left" vertical="center"/>
    </xf>
    <xf numFmtId="0" fontId="12" fillId="0" borderId="18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61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51" fillId="0" borderId="38" xfId="0" applyFont="1" applyFill="1" applyBorder="1" applyAlignment="1">
      <alignment horizontal="center" vertical="center"/>
    </xf>
    <xf numFmtId="0" fontId="51" fillId="0" borderId="4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43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51" fillId="0" borderId="11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vertical="center" wrapText="1"/>
    </xf>
    <xf numFmtId="0" fontId="15" fillId="7" borderId="16" xfId="0" applyFont="1" applyFill="1" applyBorder="1" applyAlignment="1">
      <alignment horizontal="center"/>
    </xf>
    <xf numFmtId="0" fontId="51" fillId="7" borderId="16" xfId="0" applyFont="1" applyFill="1" applyBorder="1" applyAlignment="1">
      <alignment horizontal="center" vertical="center"/>
    </xf>
    <xf numFmtId="0" fontId="51" fillId="7" borderId="2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46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1" fontId="12" fillId="0" borderId="43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0" fontId="12" fillId="7" borderId="65" xfId="0" applyFont="1" applyFill="1" applyBorder="1" applyAlignment="1">
      <alignment horizontal="center"/>
    </xf>
    <xf numFmtId="0" fontId="12" fillId="7" borderId="66" xfId="0" applyFont="1" applyFill="1" applyBorder="1" applyAlignment="1">
      <alignment horizontal="center"/>
    </xf>
    <xf numFmtId="0" fontId="12" fillId="7" borderId="43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12" fillId="7" borderId="65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5" fillId="7" borderId="52" xfId="0" applyFont="1" applyFill="1" applyBorder="1" applyAlignment="1">
      <alignment horizontal="center"/>
    </xf>
    <xf numFmtId="0" fontId="51" fillId="7" borderId="85" xfId="0" applyFont="1" applyFill="1" applyBorder="1" applyAlignment="1">
      <alignment horizontal="center" vertical="center"/>
    </xf>
    <xf numFmtId="0" fontId="51" fillId="7" borderId="32" xfId="0" applyFont="1" applyFill="1" applyBorder="1" applyAlignment="1">
      <alignment horizontal="center" vertical="center"/>
    </xf>
    <xf numFmtId="0" fontId="51" fillId="7" borderId="68" xfId="0" applyFont="1" applyFill="1" applyBorder="1" applyAlignment="1">
      <alignment horizontal="center" vertical="center"/>
    </xf>
    <xf numFmtId="0" fontId="51" fillId="7" borderId="91" xfId="0" applyFont="1" applyFill="1" applyBorder="1" applyAlignment="1">
      <alignment horizontal="center" vertical="center"/>
    </xf>
    <xf numFmtId="0" fontId="51" fillId="7" borderId="76" xfId="0" applyFont="1" applyFill="1" applyBorder="1" applyAlignment="1">
      <alignment horizontal="center" vertical="center"/>
    </xf>
    <xf numFmtId="0" fontId="51" fillId="7" borderId="77" xfId="0" applyFont="1" applyFill="1" applyBorder="1" applyAlignment="1">
      <alignment horizontal="center" vertical="center"/>
    </xf>
    <xf numFmtId="0" fontId="15" fillId="7" borderId="83" xfId="0" applyFont="1" applyFill="1" applyBorder="1" applyAlignment="1">
      <alignment horizontal="center"/>
    </xf>
    <xf numFmtId="0" fontId="0" fillId="0" borderId="16" xfId="0" applyBorder="1" applyAlignment="1">
      <alignment horizontal="right" vertical="center"/>
    </xf>
    <xf numFmtId="0" fontId="12" fillId="7" borderId="69" xfId="0" applyFont="1" applyFill="1" applyBorder="1" applyAlignment="1">
      <alignment horizontal="left" vertical="center" wrapText="1"/>
    </xf>
    <xf numFmtId="0" fontId="12" fillId="7" borderId="90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31" xfId="0" applyBorder="1" applyAlignment="1">
      <alignment horizontal="left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6" fillId="0" borderId="79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56" xfId="0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49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12" fillId="0" borderId="33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0" fillId="0" borderId="70" xfId="0" applyBorder="1" applyAlignment="1">
      <alignment horizontal="right" vertical="center"/>
    </xf>
    <xf numFmtId="0" fontId="0" fillId="0" borderId="28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12" fillId="7" borderId="72" xfId="0" applyFont="1" applyFill="1" applyBorder="1" applyAlignment="1">
      <alignment horizontal="left" vertical="center" wrapText="1"/>
    </xf>
    <xf numFmtId="0" fontId="12" fillId="7" borderId="73" xfId="0" applyFont="1" applyFill="1" applyBorder="1" applyAlignment="1">
      <alignment horizontal="left" vertical="center" wrapText="1"/>
    </xf>
    <xf numFmtId="0" fontId="12" fillId="7" borderId="64" xfId="0" applyFont="1" applyFill="1" applyBorder="1" applyAlignment="1">
      <alignment horizontal="left" vertical="center" wrapText="1"/>
    </xf>
    <xf numFmtId="0" fontId="12" fillId="7" borderId="27" xfId="0" applyFont="1" applyFill="1" applyBorder="1" applyAlignment="1">
      <alignment horizontal="left" vertical="center" wrapText="1"/>
    </xf>
    <xf numFmtId="0" fontId="15" fillId="7" borderId="73" xfId="0" applyFont="1" applyFill="1" applyBorder="1" applyAlignment="1">
      <alignment horizontal="center"/>
    </xf>
    <xf numFmtId="0" fontId="51" fillId="7" borderId="73" xfId="0" applyFont="1" applyFill="1" applyBorder="1" applyAlignment="1">
      <alignment horizontal="center" vertical="center"/>
    </xf>
    <xf numFmtId="0" fontId="51" fillId="7" borderId="74" xfId="0" applyFont="1" applyFill="1" applyBorder="1" applyAlignment="1">
      <alignment horizontal="center" vertical="center"/>
    </xf>
    <xf numFmtId="0" fontId="51" fillId="7" borderId="27" xfId="0" applyFont="1" applyFill="1" applyBorder="1" applyAlignment="1">
      <alignment horizontal="center" vertical="center"/>
    </xf>
    <xf numFmtId="0" fontId="51" fillId="7" borderId="28" xfId="0" applyFont="1" applyFill="1" applyBorder="1" applyAlignment="1">
      <alignment horizontal="center" vertical="center"/>
    </xf>
    <xf numFmtId="0" fontId="0" fillId="0" borderId="6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12" fillId="0" borderId="61" xfId="0" applyFont="1" applyFill="1" applyBorder="1" applyAlignment="1">
      <alignment horizontal="left" vertical="center"/>
    </xf>
    <xf numFmtId="0" fontId="12" fillId="0" borderId="62" xfId="0" applyFont="1" applyFill="1" applyBorder="1" applyAlignment="1">
      <alignment horizontal="left" vertical="center"/>
    </xf>
    <xf numFmtId="0" fontId="12" fillId="0" borderId="63" xfId="0" applyFont="1" applyFill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6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12" fillId="0" borderId="20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left" vertical="center"/>
    </xf>
    <xf numFmtId="0" fontId="12" fillId="0" borderId="56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2" fillId="0" borderId="58" xfId="0" applyFont="1" applyBorder="1" applyAlignment="1">
      <alignment horizontal="left"/>
    </xf>
    <xf numFmtId="0" fontId="0" fillId="0" borderId="39" xfId="0" applyBorder="1" applyAlignment="1">
      <alignment horizontal="righ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2" xfId="0" applyBorder="1" applyAlignment="1">
      <alignment horizontal="right" vertical="center" wrapText="1"/>
    </xf>
    <xf numFmtId="0" fontId="0" fillId="0" borderId="42" xfId="0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0" fillId="0" borderId="10" xfId="0" applyFill="1" applyBorder="1" applyAlignment="1">
      <alignment horizontal="center"/>
    </xf>
    <xf numFmtId="0" fontId="0" fillId="0" borderId="39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5" fillId="7" borderId="76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center"/>
    </xf>
    <xf numFmtId="0" fontId="51" fillId="7" borderId="0" xfId="0" applyFont="1" applyFill="1" applyBorder="1" applyAlignment="1">
      <alignment horizontal="center" vertical="center"/>
    </xf>
    <xf numFmtId="0" fontId="51" fillId="7" borderId="1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0" fontId="0" fillId="0" borderId="16" xfId="0" applyBorder="1"/>
    <xf numFmtId="0" fontId="0" fillId="0" borderId="22" xfId="0" applyBorder="1"/>
    <xf numFmtId="0" fontId="12" fillId="0" borderId="3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51" fillId="7" borderId="18" xfId="0" applyFont="1" applyFill="1" applyBorder="1" applyAlignment="1">
      <alignment horizontal="center" vertical="center"/>
    </xf>
    <xf numFmtId="0" fontId="51" fillId="7" borderId="0" xfId="0" applyFont="1" applyFill="1" applyBorder="1" applyAlignment="1">
      <alignment horizontal="center" vertical="center"/>
    </xf>
    <xf numFmtId="0" fontId="51" fillId="7" borderId="17" xfId="0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left" vertical="center"/>
    </xf>
    <xf numFmtId="0" fontId="12" fillId="0" borderId="47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/>
    </xf>
    <xf numFmtId="0" fontId="12" fillId="0" borderId="65" xfId="0" applyFont="1" applyBorder="1" applyAlignment="1">
      <alignment horizontal="center"/>
    </xf>
    <xf numFmtId="0" fontId="12" fillId="0" borderId="66" xfId="0" applyFont="1" applyBorder="1" applyAlignment="1">
      <alignment horizontal="center"/>
    </xf>
    <xf numFmtId="0" fontId="12" fillId="0" borderId="65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/>
    </xf>
    <xf numFmtId="0" fontId="15" fillId="0" borderId="65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5" fillId="0" borderId="43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7" fillId="0" borderId="33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center" wrapText="1"/>
    </xf>
    <xf numFmtId="0" fontId="28" fillId="0" borderId="16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35" fillId="0" borderId="16" xfId="0" applyFont="1" applyFill="1" applyBorder="1" applyAlignment="1">
      <alignment horizontal="center"/>
    </xf>
    <xf numFmtId="0" fontId="35" fillId="0" borderId="22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/>
    </xf>
    <xf numFmtId="0" fontId="36" fillId="0" borderId="22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0" fontId="36" fillId="0" borderId="21" xfId="0" applyFont="1" applyFill="1" applyBorder="1" applyAlignment="1">
      <alignment horizontal="center"/>
    </xf>
    <xf numFmtId="0" fontId="30" fillId="0" borderId="24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8" fillId="0" borderId="23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/>
    </xf>
    <xf numFmtId="0" fontId="28" fillId="0" borderId="2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81" xfId="0" applyBorder="1" applyAlignment="1">
      <alignment horizontal="left" vertical="center" wrapText="1"/>
    </xf>
    <xf numFmtId="0" fontId="15" fillId="7" borderId="32" xfId="0" applyFont="1" applyFill="1" applyBorder="1" applyAlignment="1">
      <alignment horizontal="center"/>
    </xf>
    <xf numFmtId="164" fontId="12" fillId="0" borderId="43" xfId="0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0" fontId="0" fillId="0" borderId="3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/>
    </xf>
    <xf numFmtId="0" fontId="12" fillId="0" borderId="92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center"/>
    </xf>
    <xf numFmtId="0" fontId="12" fillId="12" borderId="12" xfId="0" applyFont="1" applyFill="1" applyBorder="1" applyAlignment="1">
      <alignment horizontal="center" vertical="center"/>
    </xf>
    <xf numFmtId="0" fontId="0" fillId="12" borderId="18" xfId="0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45" fillId="12" borderId="18" xfId="0" applyFont="1" applyFill="1" applyBorder="1" applyAlignment="1">
      <alignment horizontal="center"/>
    </xf>
    <xf numFmtId="0" fontId="45" fillId="12" borderId="17" xfId="0" applyFont="1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45" fillId="12" borderId="43" xfId="0" applyFont="1" applyFill="1" applyBorder="1" applyAlignment="1">
      <alignment horizontal="center"/>
    </xf>
    <xf numFmtId="0" fontId="45" fillId="12" borderId="11" xfId="0" applyFont="1" applyFill="1" applyBorder="1" applyAlignment="1">
      <alignment horizontal="center"/>
    </xf>
    <xf numFmtId="0" fontId="0" fillId="12" borderId="43" xfId="0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15" fillId="12" borderId="73" xfId="0" applyFont="1" applyFill="1" applyBorder="1" applyAlignment="1">
      <alignment horizontal="center"/>
    </xf>
    <xf numFmtId="0" fontId="15" fillId="12" borderId="76" xfId="0" applyFont="1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12" fillId="12" borderId="17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/>
    </xf>
    <xf numFmtId="0" fontId="12" fillId="12" borderId="38" xfId="0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/>
    </xf>
    <xf numFmtId="0" fontId="12" fillId="12" borderId="43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/>
    </xf>
    <xf numFmtId="0" fontId="15" fillId="12" borderId="46" xfId="0" applyFont="1" applyFill="1" applyBorder="1" applyAlignment="1">
      <alignment horizontal="center"/>
    </xf>
    <xf numFmtId="0" fontId="15" fillId="12" borderId="48" xfId="0" applyFont="1" applyFill="1" applyBorder="1" applyAlignment="1">
      <alignment horizontal="center"/>
    </xf>
    <xf numFmtId="0" fontId="15" fillId="12" borderId="49" xfId="0" applyFont="1" applyFill="1" applyBorder="1" applyAlignment="1">
      <alignment horizontal="center"/>
    </xf>
    <xf numFmtId="0" fontId="15" fillId="12" borderId="50" xfId="0" applyFont="1" applyFill="1" applyBorder="1" applyAlignment="1">
      <alignment horizontal="center"/>
    </xf>
    <xf numFmtId="0" fontId="12" fillId="12" borderId="65" xfId="0" applyFont="1" applyFill="1" applyBorder="1" applyAlignment="1">
      <alignment horizontal="center"/>
    </xf>
    <xf numFmtId="0" fontId="12" fillId="12" borderId="66" xfId="0" applyFont="1" applyFill="1" applyBorder="1" applyAlignment="1">
      <alignment horizontal="center"/>
    </xf>
    <xf numFmtId="0" fontId="12" fillId="12" borderId="18" xfId="0" applyFont="1" applyFill="1" applyBorder="1" applyAlignment="1">
      <alignment horizontal="center"/>
    </xf>
    <xf numFmtId="0" fontId="12" fillId="12" borderId="17" xfId="0" applyFont="1" applyFill="1" applyBorder="1" applyAlignment="1">
      <alignment horizontal="center"/>
    </xf>
    <xf numFmtId="0" fontId="12" fillId="12" borderId="61" xfId="0" applyFont="1" applyFill="1" applyBorder="1" applyAlignment="1">
      <alignment horizontal="center"/>
    </xf>
    <xf numFmtId="0" fontId="12" fillId="12" borderId="63" xfId="0" applyFont="1" applyFill="1" applyBorder="1" applyAlignment="1">
      <alignment horizontal="center"/>
    </xf>
    <xf numFmtId="1" fontId="15" fillId="12" borderId="49" xfId="0" applyNumberFormat="1" applyFont="1" applyFill="1" applyBorder="1" applyAlignment="1">
      <alignment horizontal="center"/>
    </xf>
    <xf numFmtId="0" fontId="12" fillId="12" borderId="46" xfId="0" applyFont="1" applyFill="1" applyBorder="1" applyAlignment="1">
      <alignment horizontal="center"/>
    </xf>
    <xf numFmtId="0" fontId="12" fillId="12" borderId="48" xfId="0" applyFont="1" applyFill="1" applyBorder="1" applyAlignment="1">
      <alignment horizontal="center"/>
    </xf>
    <xf numFmtId="1" fontId="12" fillId="12" borderId="43" xfId="0" applyNumberFormat="1" applyFont="1" applyFill="1" applyBorder="1" applyAlignment="1">
      <alignment horizontal="center"/>
    </xf>
    <xf numFmtId="1" fontId="12" fillId="12" borderId="11" xfId="0" applyNumberFormat="1" applyFont="1" applyFill="1" applyBorder="1" applyAlignment="1">
      <alignment horizontal="center"/>
    </xf>
    <xf numFmtId="0" fontId="15" fillId="12" borderId="16" xfId="0" applyFont="1" applyFill="1" applyBorder="1" applyAlignment="1">
      <alignment horizontal="center"/>
    </xf>
    <xf numFmtId="0" fontId="0" fillId="12" borderId="65" xfId="0" applyFill="1" applyBorder="1" applyAlignment="1">
      <alignment horizontal="center"/>
    </xf>
    <xf numFmtId="0" fontId="12" fillId="12" borderId="66" xfId="0" applyFont="1" applyFill="1" applyBorder="1" applyAlignment="1">
      <alignment horizontal="center"/>
    </xf>
    <xf numFmtId="0" fontId="0" fillId="12" borderId="61" xfId="0" applyFill="1" applyBorder="1" applyAlignment="1">
      <alignment horizontal="center"/>
    </xf>
    <xf numFmtId="0" fontId="0" fillId="12" borderId="63" xfId="0" applyFill="1" applyBorder="1" applyAlignment="1">
      <alignment horizontal="center"/>
    </xf>
    <xf numFmtId="0" fontId="45" fillId="12" borderId="61" xfId="0" applyFont="1" applyFill="1" applyBorder="1" applyAlignment="1">
      <alignment horizontal="center"/>
    </xf>
    <xf numFmtId="0" fontId="12" fillId="12" borderId="63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/>
    </xf>
    <xf numFmtId="0" fontId="15" fillId="12" borderId="32" xfId="0" applyFont="1" applyFill="1" applyBorder="1" applyAlignment="1">
      <alignment horizontal="center"/>
    </xf>
    <xf numFmtId="0" fontId="0" fillId="12" borderId="66" xfId="0" applyFill="1" applyBorder="1" applyAlignment="1">
      <alignment horizontal="center"/>
    </xf>
    <xf numFmtId="0" fontId="45" fillId="12" borderId="63" xfId="0" applyFont="1" applyFill="1" applyBorder="1" applyAlignment="1">
      <alignment horizontal="center"/>
    </xf>
    <xf numFmtId="0" fontId="11" fillId="12" borderId="63" xfId="0" applyFont="1" applyFill="1" applyBorder="1" applyAlignment="1">
      <alignment horizontal="center"/>
    </xf>
    <xf numFmtId="0" fontId="12" fillId="12" borderId="49" xfId="0" applyFont="1" applyFill="1" applyBorder="1" applyAlignment="1">
      <alignment horizontal="center" vertical="center"/>
    </xf>
    <xf numFmtId="0" fontId="12" fillId="12" borderId="50" xfId="0" applyFont="1" applyFill="1" applyBorder="1" applyAlignment="1">
      <alignment horizontal="center" vertical="center"/>
    </xf>
    <xf numFmtId="0" fontId="12" fillId="12" borderId="38" xfId="0" applyFont="1" applyFill="1" applyBorder="1" applyAlignment="1">
      <alignment horizontal="center" vertical="center"/>
    </xf>
    <xf numFmtId="0" fontId="12" fillId="12" borderId="10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0" fillId="12" borderId="56" xfId="0" applyFill="1" applyBorder="1" applyAlignment="1">
      <alignment horizontal="center"/>
    </xf>
    <xf numFmtId="0" fontId="0" fillId="12" borderId="58" xfId="0" applyFill="1" applyBorder="1" applyAlignment="1">
      <alignment horizontal="center"/>
    </xf>
    <xf numFmtId="0" fontId="28" fillId="12" borderId="29" xfId="0" applyFont="1" applyFill="1" applyBorder="1" applyAlignment="1">
      <alignment horizontal="center"/>
    </xf>
    <xf numFmtId="0" fontId="37" fillId="12" borderId="22" xfId="0" applyFont="1" applyFill="1" applyBorder="1" applyAlignment="1">
      <alignment horizontal="center"/>
    </xf>
    <xf numFmtId="0" fontId="28" fillId="12" borderId="23" xfId="0" applyFont="1" applyFill="1" applyBorder="1" applyAlignment="1">
      <alignment horizontal="center" vertical="center"/>
    </xf>
    <xf numFmtId="0" fontId="30" fillId="12" borderId="16" xfId="0" applyFont="1" applyFill="1" applyBorder="1" applyAlignment="1">
      <alignment horizontal="center" wrapText="1"/>
    </xf>
    <xf numFmtId="0" fontId="30" fillId="12" borderId="21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12" fillId="13" borderId="12" xfId="0" applyFont="1" applyFill="1" applyBorder="1" applyAlignment="1">
      <alignment horizontal="center"/>
    </xf>
    <xf numFmtId="0" fontId="12" fillId="13" borderId="12" xfId="0" applyFont="1" applyFill="1" applyBorder="1" applyAlignment="1">
      <alignment horizontal="center" vertical="center"/>
    </xf>
    <xf numFmtId="0" fontId="0" fillId="13" borderId="69" xfId="0" applyFill="1" applyBorder="1" applyAlignment="1">
      <alignment horizontal="center" vertical="center"/>
    </xf>
    <xf numFmtId="0" fontId="0" fillId="13" borderId="85" xfId="0" applyFill="1" applyBorder="1" applyAlignment="1">
      <alignment horizontal="center" vertical="center"/>
    </xf>
    <xf numFmtId="0" fontId="0" fillId="13" borderId="18" xfId="0" applyFill="1" applyBorder="1" applyAlignment="1">
      <alignment horizontal="center"/>
    </xf>
    <xf numFmtId="0" fontId="0" fillId="13" borderId="17" xfId="0" applyFill="1" applyBorder="1" applyAlignment="1">
      <alignment horizontal="center"/>
    </xf>
    <xf numFmtId="0" fontId="45" fillId="13" borderId="18" xfId="0" applyFont="1" applyFill="1" applyBorder="1" applyAlignment="1">
      <alignment horizontal="center"/>
    </xf>
    <xf numFmtId="0" fontId="45" fillId="13" borderId="17" xfId="0" applyFont="1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45" fillId="13" borderId="43" xfId="0" applyFont="1" applyFill="1" applyBorder="1" applyAlignment="1">
      <alignment horizontal="center"/>
    </xf>
    <xf numFmtId="0" fontId="45" fillId="13" borderId="11" xfId="0" applyFont="1" applyFill="1" applyBorder="1" applyAlignment="1">
      <alignment horizontal="center"/>
    </xf>
    <xf numFmtId="0" fontId="0" fillId="13" borderId="43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15" fillId="13" borderId="73" xfId="0" applyFont="1" applyFill="1" applyBorder="1" applyAlignment="1">
      <alignment horizontal="center"/>
    </xf>
    <xf numFmtId="0" fontId="15" fillId="13" borderId="76" xfId="0" applyFont="1" applyFill="1" applyBorder="1" applyAlignment="1">
      <alignment horizontal="center"/>
    </xf>
    <xf numFmtId="0" fontId="12" fillId="13" borderId="17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/>
    </xf>
    <xf numFmtId="0" fontId="12" fillId="13" borderId="38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/>
    </xf>
    <xf numFmtId="0" fontId="12" fillId="13" borderId="43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15" fillId="13" borderId="46" xfId="0" applyFont="1" applyFill="1" applyBorder="1" applyAlignment="1">
      <alignment horizontal="center"/>
    </xf>
    <xf numFmtId="0" fontId="15" fillId="13" borderId="48" xfId="0" applyFont="1" applyFill="1" applyBorder="1" applyAlignment="1">
      <alignment horizontal="center"/>
    </xf>
    <xf numFmtId="0" fontId="15" fillId="13" borderId="49" xfId="0" applyFont="1" applyFill="1" applyBorder="1" applyAlignment="1">
      <alignment horizontal="center"/>
    </xf>
    <xf numFmtId="0" fontId="15" fillId="13" borderId="50" xfId="0" applyFont="1" applyFill="1" applyBorder="1" applyAlignment="1">
      <alignment horizontal="center"/>
    </xf>
    <xf numFmtId="0" fontId="12" fillId="13" borderId="65" xfId="0" applyFont="1" applyFill="1" applyBorder="1" applyAlignment="1">
      <alignment horizontal="center"/>
    </xf>
    <xf numFmtId="0" fontId="12" fillId="13" borderId="66" xfId="0" applyFont="1" applyFill="1" applyBorder="1" applyAlignment="1">
      <alignment horizontal="center"/>
    </xf>
    <xf numFmtId="0" fontId="28" fillId="13" borderId="29" xfId="0" applyFont="1" applyFill="1" applyBorder="1" applyAlignment="1">
      <alignment horizontal="center"/>
    </xf>
    <xf numFmtId="0" fontId="37" fillId="13" borderId="23" xfId="0" applyFont="1" applyFill="1" applyBorder="1" applyAlignment="1">
      <alignment horizontal="center"/>
    </xf>
    <xf numFmtId="0" fontId="37" fillId="13" borderId="22" xfId="0" applyFont="1" applyFill="1" applyBorder="1" applyAlignment="1">
      <alignment horizontal="center"/>
    </xf>
    <xf numFmtId="0" fontId="37" fillId="13" borderId="33" xfId="0" applyFont="1" applyFill="1" applyBorder="1" applyAlignment="1">
      <alignment horizontal="center"/>
    </xf>
    <xf numFmtId="0" fontId="37" fillId="13" borderId="31" xfId="0" applyFont="1" applyFill="1" applyBorder="1" applyAlignment="1">
      <alignment horizontal="center"/>
    </xf>
    <xf numFmtId="0" fontId="28" fillId="13" borderId="23" xfId="0" applyFont="1" applyFill="1" applyBorder="1" applyAlignment="1">
      <alignment horizontal="center" vertical="center"/>
    </xf>
    <xf numFmtId="0" fontId="30" fillId="13" borderId="22" xfId="0" applyFont="1" applyFill="1" applyBorder="1" applyAlignment="1">
      <alignment horizontal="center"/>
    </xf>
    <xf numFmtId="0" fontId="30" fillId="13" borderId="16" xfId="0" applyFont="1" applyFill="1" applyBorder="1" applyAlignment="1">
      <alignment horizontal="center"/>
    </xf>
    <xf numFmtId="0" fontId="28" fillId="13" borderId="35" xfId="0" applyFont="1" applyFill="1" applyBorder="1" applyAlignment="1">
      <alignment horizontal="center"/>
    </xf>
    <xf numFmtId="0" fontId="28" fillId="13" borderId="36" xfId="0" applyFont="1" applyFill="1" applyBorder="1" applyAlignment="1">
      <alignment horizontal="center"/>
    </xf>
    <xf numFmtId="0" fontId="30" fillId="13" borderId="16" xfId="0" applyFont="1" applyFill="1" applyBorder="1" applyAlignment="1">
      <alignment horizontal="center" wrapText="1"/>
    </xf>
    <xf numFmtId="0" fontId="30" fillId="13" borderId="0" xfId="0" applyFont="1" applyFill="1" applyAlignment="1">
      <alignment horizontal="center"/>
    </xf>
    <xf numFmtId="0" fontId="30" fillId="13" borderId="21" xfId="0" applyFont="1" applyFill="1" applyBorder="1" applyAlignment="1">
      <alignment horizontal="center"/>
    </xf>
    <xf numFmtId="0" fontId="30" fillId="13" borderId="24" xfId="0" applyFont="1" applyFill="1" applyBorder="1" applyAlignment="1">
      <alignment horizontal="center"/>
    </xf>
    <xf numFmtId="0" fontId="31" fillId="13" borderId="21" xfId="0" applyFont="1" applyFill="1" applyBorder="1" applyAlignment="1">
      <alignment horizontal="center" vertical="center"/>
    </xf>
    <xf numFmtId="0" fontId="31" fillId="13" borderId="22" xfId="0" applyFont="1" applyFill="1" applyBorder="1" applyAlignment="1">
      <alignment horizontal="center" vertical="center"/>
    </xf>
    <xf numFmtId="0" fontId="31" fillId="13" borderId="26" xfId="0" applyFont="1" applyFill="1" applyBorder="1" applyAlignment="1">
      <alignment horizontal="center" vertical="center"/>
    </xf>
    <xf numFmtId="0" fontId="31" fillId="13" borderId="28" xfId="0" applyFont="1" applyFill="1" applyBorder="1" applyAlignment="1">
      <alignment horizontal="center" vertical="center"/>
    </xf>
    <xf numFmtId="0" fontId="18" fillId="13" borderId="23" xfId="0" applyFont="1" applyFill="1" applyBorder="1" applyAlignment="1">
      <alignment horizontal="center"/>
    </xf>
    <xf numFmtId="0" fontId="18" fillId="13" borderId="22" xfId="0" applyFont="1" applyFill="1" applyBorder="1" applyAlignment="1">
      <alignment horizontal="center"/>
    </xf>
    <xf numFmtId="0" fontId="18" fillId="13" borderId="16" xfId="0" applyFont="1" applyFill="1" applyBorder="1" applyAlignment="1">
      <alignment horizontal="center"/>
    </xf>
    <xf numFmtId="0" fontId="35" fillId="13" borderId="16" xfId="0" applyFont="1" applyFill="1" applyBorder="1" applyAlignment="1">
      <alignment horizontal="center"/>
    </xf>
    <xf numFmtId="0" fontId="18" fillId="13" borderId="21" xfId="0" applyFont="1" applyFill="1" applyBorder="1" applyAlignment="1">
      <alignment horizontal="center"/>
    </xf>
    <xf numFmtId="0" fontId="18" fillId="13" borderId="22" xfId="0" applyFont="1" applyFill="1" applyBorder="1" applyAlignment="1">
      <alignment horizontal="center"/>
    </xf>
    <xf numFmtId="0" fontId="36" fillId="13" borderId="21" xfId="0" applyFont="1" applyFill="1" applyBorder="1" applyAlignment="1">
      <alignment horizontal="center"/>
    </xf>
    <xf numFmtId="0" fontId="36" fillId="13" borderId="22" xfId="0" applyFont="1" applyFill="1" applyBorder="1" applyAlignment="1">
      <alignment horizontal="center"/>
    </xf>
    <xf numFmtId="0" fontId="36" fillId="13" borderId="16" xfId="0" applyFont="1" applyFill="1" applyBorder="1" applyAlignment="1">
      <alignment horizontal="center"/>
    </xf>
    <xf numFmtId="0" fontId="28" fillId="13" borderId="16" xfId="0" applyFont="1" applyFill="1" applyBorder="1" applyAlignment="1">
      <alignment horizontal="center"/>
    </xf>
    <xf numFmtId="0" fontId="28" fillId="13" borderId="22" xfId="0" applyFont="1" applyFill="1" applyBorder="1" applyAlignment="1">
      <alignment horizontal="center"/>
    </xf>
    <xf numFmtId="0" fontId="12" fillId="13" borderId="18" xfId="0" applyFont="1" applyFill="1" applyBorder="1" applyAlignment="1">
      <alignment horizontal="center"/>
    </xf>
    <xf numFmtId="0" fontId="12" fillId="13" borderId="17" xfId="0" applyFont="1" applyFill="1" applyBorder="1" applyAlignment="1">
      <alignment horizontal="center"/>
    </xf>
    <xf numFmtId="0" fontId="12" fillId="13" borderId="61" xfId="0" applyFont="1" applyFill="1" applyBorder="1" applyAlignment="1">
      <alignment horizontal="center"/>
    </xf>
    <xf numFmtId="0" fontId="12" fillId="13" borderId="63" xfId="0" applyFont="1" applyFill="1" applyBorder="1" applyAlignment="1">
      <alignment horizontal="center"/>
    </xf>
    <xf numFmtId="1" fontId="15" fillId="13" borderId="49" xfId="0" applyNumberFormat="1" applyFont="1" applyFill="1" applyBorder="1" applyAlignment="1">
      <alignment horizontal="center"/>
    </xf>
    <xf numFmtId="0" fontId="0" fillId="13" borderId="65" xfId="0" applyFill="1" applyBorder="1" applyAlignment="1">
      <alignment horizontal="center"/>
    </xf>
    <xf numFmtId="0" fontId="12" fillId="13" borderId="66" xfId="0" applyFont="1" applyFill="1" applyBorder="1" applyAlignment="1">
      <alignment horizontal="center"/>
    </xf>
    <xf numFmtId="0" fontId="0" fillId="13" borderId="61" xfId="0" applyFill="1" applyBorder="1" applyAlignment="1">
      <alignment horizontal="center"/>
    </xf>
    <xf numFmtId="0" fontId="0" fillId="13" borderId="63" xfId="0" applyFill="1" applyBorder="1" applyAlignment="1">
      <alignment horizontal="center"/>
    </xf>
    <xf numFmtId="0" fontId="0" fillId="13" borderId="25" xfId="0" applyFill="1" applyBorder="1" applyAlignment="1">
      <alignment horizontal="center"/>
    </xf>
    <xf numFmtId="0" fontId="0" fillId="13" borderId="62" xfId="0" applyFill="1" applyBorder="1" applyAlignment="1">
      <alignment horizontal="center"/>
    </xf>
    <xf numFmtId="0" fontId="12" fillId="13" borderId="46" xfId="0" applyFont="1" applyFill="1" applyBorder="1" applyAlignment="1">
      <alignment horizontal="center"/>
    </xf>
    <xf numFmtId="0" fontId="12" fillId="13" borderId="48" xfId="0" applyFont="1" applyFill="1" applyBorder="1" applyAlignment="1">
      <alignment horizontal="center"/>
    </xf>
    <xf numFmtId="164" fontId="12" fillId="13" borderId="43" xfId="0" applyNumberFormat="1" applyFont="1" applyFill="1" applyBorder="1" applyAlignment="1">
      <alignment horizontal="center"/>
    </xf>
    <xf numFmtId="164" fontId="12" fillId="13" borderId="11" xfId="0" applyNumberFormat="1" applyFont="1" applyFill="1" applyBorder="1" applyAlignment="1">
      <alignment horizontal="center"/>
    </xf>
    <xf numFmtId="0" fontId="15" fillId="13" borderId="16" xfId="0" applyFont="1" applyFill="1" applyBorder="1" applyAlignment="1">
      <alignment horizontal="center"/>
    </xf>
    <xf numFmtId="0" fontId="45" fillId="13" borderId="61" xfId="0" applyFont="1" applyFill="1" applyBorder="1" applyAlignment="1">
      <alignment horizontal="center"/>
    </xf>
    <xf numFmtId="0" fontId="12" fillId="13" borderId="63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15" fillId="13" borderId="52" xfId="0" applyFont="1" applyFill="1" applyBorder="1" applyAlignment="1">
      <alignment horizontal="center"/>
    </xf>
    <xf numFmtId="0" fontId="15" fillId="13" borderId="83" xfId="0" applyFont="1" applyFill="1" applyBorder="1" applyAlignment="1">
      <alignment horizontal="center"/>
    </xf>
    <xf numFmtId="0" fontId="12" fillId="13" borderId="49" xfId="0" applyFont="1" applyFill="1" applyBorder="1" applyAlignment="1">
      <alignment horizontal="center"/>
    </xf>
    <xf numFmtId="0" fontId="12" fillId="13" borderId="50" xfId="0" applyFont="1" applyFill="1" applyBorder="1" applyAlignment="1">
      <alignment horizontal="center"/>
    </xf>
    <xf numFmtId="0" fontId="12" fillId="13" borderId="38" xfId="0" applyFont="1" applyFill="1" applyBorder="1" applyAlignment="1">
      <alignment horizontal="center" vertical="center"/>
    </xf>
    <xf numFmtId="0" fontId="12" fillId="13" borderId="10" xfId="0" applyFont="1" applyFill="1" applyBorder="1" applyAlignment="1">
      <alignment horizontal="center" vertical="center"/>
    </xf>
    <xf numFmtId="0" fontId="12" fillId="13" borderId="18" xfId="0" applyFont="1" applyFill="1" applyBorder="1" applyAlignment="1">
      <alignment horizontal="center" vertical="center"/>
    </xf>
    <xf numFmtId="0" fontId="12" fillId="13" borderId="17" xfId="0" applyFont="1" applyFill="1" applyBorder="1" applyAlignment="1">
      <alignment horizontal="center" vertical="center"/>
    </xf>
    <xf numFmtId="0" fontId="0" fillId="13" borderId="60" xfId="0" applyFill="1" applyBorder="1" applyAlignment="1">
      <alignment horizontal="center" vertical="center"/>
    </xf>
    <xf numFmtId="0" fontId="0" fillId="13" borderId="57" xfId="0" applyFill="1" applyBorder="1" applyAlignment="1">
      <alignment horizontal="center" vertical="center"/>
    </xf>
    <xf numFmtId="0" fontId="0" fillId="13" borderId="66" xfId="0" applyFill="1" applyBorder="1" applyAlignment="1">
      <alignment horizontal="center"/>
    </xf>
    <xf numFmtId="0" fontId="15" fillId="13" borderId="27" xfId="0" applyFont="1" applyFill="1" applyBorder="1" applyAlignment="1">
      <alignment horizontal="center"/>
    </xf>
    <xf numFmtId="0" fontId="45" fillId="13" borderId="63" xfId="0" applyFont="1" applyFill="1" applyBorder="1" applyAlignment="1">
      <alignment horizontal="center"/>
    </xf>
    <xf numFmtId="0" fontId="11" fillId="13" borderId="63" xfId="0" applyFont="1" applyFill="1" applyBorder="1" applyAlignment="1">
      <alignment horizontal="center"/>
    </xf>
    <xf numFmtId="0" fontId="12" fillId="14" borderId="46" xfId="0" applyFont="1" applyFill="1" applyBorder="1" applyAlignment="1">
      <alignment horizontal="center"/>
    </xf>
    <xf numFmtId="0" fontId="12" fillId="14" borderId="49" xfId="0" applyFont="1" applyFill="1" applyBorder="1" applyAlignment="1">
      <alignment horizontal="center" vertical="center"/>
    </xf>
    <xf numFmtId="0" fontId="12" fillId="14" borderId="38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29" fillId="14" borderId="65" xfId="0" applyFont="1" applyFill="1" applyBorder="1" applyAlignment="1">
      <alignment horizontal="center"/>
    </xf>
    <xf numFmtId="0" fontId="39" fillId="14" borderId="61" xfId="0" applyFont="1" applyFill="1" applyBorder="1" applyAlignment="1">
      <alignment horizontal="center"/>
    </xf>
    <xf numFmtId="0" fontId="18" fillId="14" borderId="65" xfId="0" applyFont="1" applyFill="1" applyBorder="1" applyAlignment="1">
      <alignment horizontal="center"/>
    </xf>
    <xf numFmtId="0" fontId="40" fillId="14" borderId="61" xfId="0" applyFont="1" applyFill="1" applyBorder="1" applyAlignment="1">
      <alignment horizontal="center"/>
    </xf>
    <xf numFmtId="0" fontId="41" fillId="14" borderId="61" xfId="0" applyFont="1" applyFill="1" applyBorder="1" applyAlignment="1">
      <alignment horizontal="center"/>
    </xf>
    <xf numFmtId="0" fontId="40" fillId="14" borderId="18" xfId="0" applyFont="1" applyFill="1" applyBorder="1" applyAlignment="1">
      <alignment horizontal="center"/>
    </xf>
    <xf numFmtId="0" fontId="34" fillId="14" borderId="73" xfId="0" applyFont="1" applyFill="1" applyBorder="1" applyAlignment="1">
      <alignment horizontal="center"/>
    </xf>
    <xf numFmtId="0" fontId="34" fillId="14" borderId="76" xfId="0" applyFont="1" applyFill="1" applyBorder="1" applyAlignment="1">
      <alignment horizontal="center"/>
    </xf>
    <xf numFmtId="0" fontId="6" fillId="14" borderId="38" xfId="0" applyFont="1" applyFill="1" applyBorder="1" applyAlignment="1">
      <alignment horizontal="center"/>
    </xf>
    <xf numFmtId="0" fontId="6" fillId="14" borderId="65" xfId="0" applyFont="1" applyFill="1" applyBorder="1" applyAlignment="1">
      <alignment horizontal="center"/>
    </xf>
    <xf numFmtId="0" fontId="0" fillId="14" borderId="65" xfId="0" applyFill="1" applyBorder="1" applyAlignment="1">
      <alignment horizontal="center"/>
    </xf>
    <xf numFmtId="0" fontId="45" fillId="14" borderId="43" xfId="0" applyFont="1" applyFill="1" applyBorder="1" applyAlignment="1">
      <alignment horizontal="center"/>
    </xf>
    <xf numFmtId="0" fontId="46" fillId="14" borderId="32" xfId="0" applyFont="1" applyFill="1" applyBorder="1" applyAlignment="1">
      <alignment horizontal="center"/>
    </xf>
    <xf numFmtId="0" fontId="40" fillId="14" borderId="76" xfId="0" applyFont="1" applyFill="1" applyBorder="1" applyAlignment="1">
      <alignment horizontal="center"/>
    </xf>
    <xf numFmtId="0" fontId="6" fillId="14" borderId="53" xfId="0" applyFont="1" applyFill="1" applyBorder="1" applyAlignment="1">
      <alignment horizontal="center"/>
    </xf>
    <xf numFmtId="0" fontId="48" fillId="14" borderId="82" xfId="0" applyFont="1" applyFill="1" applyBorder="1" applyAlignment="1">
      <alignment horizontal="center"/>
    </xf>
    <xf numFmtId="0" fontId="40" fillId="14" borderId="43" xfId="0" applyFont="1" applyFill="1" applyBorder="1" applyAlignment="1">
      <alignment horizontal="center"/>
    </xf>
    <xf numFmtId="0" fontId="29" fillId="14" borderId="46" xfId="0" applyFont="1" applyFill="1" applyBorder="1" applyAlignment="1">
      <alignment horizontal="center"/>
    </xf>
    <xf numFmtId="1" fontId="39" fillId="14" borderId="43" xfId="0" applyNumberFormat="1" applyFont="1" applyFill="1" applyBorder="1" applyAlignment="1">
      <alignment horizontal="center"/>
    </xf>
    <xf numFmtId="0" fontId="18" fillId="14" borderId="16" xfId="0" applyFont="1" applyFill="1" applyBorder="1" applyAlignment="1">
      <alignment horizontal="center"/>
    </xf>
    <xf numFmtId="0" fontId="40" fillId="14" borderId="16" xfId="0" applyFont="1" applyFill="1" applyBorder="1" applyAlignment="1">
      <alignment horizontal="center"/>
    </xf>
    <xf numFmtId="0" fontId="18" fillId="14" borderId="18" xfId="0" applyFont="1" applyFill="1" applyBorder="1" applyAlignment="1">
      <alignment horizontal="center"/>
    </xf>
    <xf numFmtId="0" fontId="18" fillId="14" borderId="46" xfId="0" applyFont="1" applyFill="1" applyBorder="1" applyAlignment="1">
      <alignment horizontal="center"/>
    </xf>
    <xf numFmtId="1" fontId="40" fillId="14" borderId="49" xfId="0" applyNumberFormat="1" applyFont="1" applyFill="1" applyBorder="1" applyAlignment="1">
      <alignment horizontal="center"/>
    </xf>
    <xf numFmtId="0" fontId="29" fillId="14" borderId="18" xfId="0" applyFont="1" applyFill="1" applyBorder="1" applyAlignment="1">
      <alignment horizontal="center"/>
    </xf>
    <xf numFmtId="0" fontId="28" fillId="14" borderId="16" xfId="0" applyFont="1" applyFill="1" applyBorder="1" applyAlignment="1">
      <alignment horizontal="left" vertical="center"/>
    </xf>
    <xf numFmtId="0" fontId="28" fillId="14" borderId="22" xfId="0" applyFont="1" applyFill="1" applyBorder="1" applyAlignment="1">
      <alignment horizontal="left" vertical="center"/>
    </xf>
    <xf numFmtId="0" fontId="28" fillId="14" borderId="27" xfId="0" applyFont="1" applyFill="1" applyBorder="1" applyAlignment="1">
      <alignment horizontal="left" vertical="center"/>
    </xf>
    <xf numFmtId="0" fontId="28" fillId="14" borderId="28" xfId="0" applyFont="1" applyFill="1" applyBorder="1" applyAlignment="1">
      <alignment horizontal="left" vertical="center"/>
    </xf>
    <xf numFmtId="0" fontId="18" fillId="14" borderId="22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4" borderId="22" xfId="0" applyFont="1" applyFill="1" applyBorder="1" applyAlignment="1">
      <alignment horizontal="center"/>
    </xf>
    <xf numFmtId="0" fontId="34" fillId="14" borderId="16" xfId="0" applyFont="1" applyFill="1" applyBorder="1" applyAlignment="1">
      <alignment horizontal="center"/>
    </xf>
    <xf numFmtId="0" fontId="34" fillId="14" borderId="22" xfId="0" applyFont="1" applyFill="1" applyBorder="1" applyAlignment="1">
      <alignment horizontal="center"/>
    </xf>
    <xf numFmtId="0" fontId="28" fillId="14" borderId="16" xfId="0" applyFont="1" applyFill="1" applyBorder="1" applyAlignment="1">
      <alignment horizontal="center"/>
    </xf>
    <xf numFmtId="0" fontId="28" fillId="14" borderId="22" xfId="0" applyFont="1" applyFill="1" applyBorder="1" applyAlignment="1">
      <alignment horizontal="center"/>
    </xf>
    <xf numFmtId="0" fontId="30" fillId="14" borderId="16" xfId="0" applyFont="1" applyFill="1" applyBorder="1" applyAlignment="1">
      <alignment horizontal="center"/>
    </xf>
    <xf numFmtId="0" fontId="30" fillId="14" borderId="22" xfId="0" applyFont="1" applyFill="1" applyBorder="1" applyAlignment="1">
      <alignment horizontal="center"/>
    </xf>
    <xf numFmtId="0" fontId="36" fillId="14" borderId="16" xfId="0" applyFont="1" applyFill="1" applyBorder="1" applyAlignment="1">
      <alignment horizontal="center"/>
    </xf>
    <xf numFmtId="0" fontId="36" fillId="14" borderId="22" xfId="0" applyFont="1" applyFill="1" applyBorder="1" applyAlignment="1">
      <alignment horizontal="center"/>
    </xf>
    <xf numFmtId="0" fontId="30" fillId="14" borderId="21" xfId="0" applyFont="1" applyFill="1" applyBorder="1" applyAlignment="1">
      <alignment horizontal="center"/>
    </xf>
    <xf numFmtId="0" fontId="30" fillId="14" borderId="16" xfId="0" applyFont="1" applyFill="1" applyBorder="1" applyAlignment="1">
      <alignment horizontal="center" wrapText="1"/>
    </xf>
    <xf numFmtId="0" fontId="30" fillId="14" borderId="22" xfId="0" applyFont="1" applyFill="1" applyBorder="1" applyAlignment="1">
      <alignment horizontal="center" wrapText="1"/>
    </xf>
    <xf numFmtId="0" fontId="28" fillId="14" borderId="21" xfId="0" applyFont="1" applyFill="1" applyBorder="1" applyAlignment="1">
      <alignment horizontal="center" vertical="center"/>
    </xf>
    <xf numFmtId="0" fontId="28" fillId="14" borderId="22" xfId="0" applyFont="1" applyFill="1" applyBorder="1" applyAlignment="1">
      <alignment horizontal="center" vertical="center"/>
    </xf>
    <xf numFmtId="0" fontId="28" fillId="14" borderId="35" xfId="0" applyFont="1" applyFill="1" applyBorder="1" applyAlignment="1">
      <alignment horizontal="center"/>
    </xf>
    <xf numFmtId="0" fontId="28" fillId="14" borderId="36" xfId="0" applyFont="1" applyFill="1" applyBorder="1" applyAlignment="1">
      <alignment horizontal="center"/>
    </xf>
    <xf numFmtId="0" fontId="37" fillId="14" borderId="21" xfId="0" applyFont="1" applyFill="1" applyBorder="1" applyAlignment="1">
      <alignment horizontal="center"/>
    </xf>
    <xf numFmtId="0" fontId="37" fillId="14" borderId="22" xfId="0" applyFont="1" applyFill="1" applyBorder="1" applyAlignment="1">
      <alignment horizontal="center"/>
    </xf>
    <xf numFmtId="0" fontId="37" fillId="14" borderId="33" xfId="0" applyFont="1" applyFill="1" applyBorder="1" applyAlignment="1">
      <alignment horizontal="center"/>
    </xf>
    <xf numFmtId="0" fontId="37" fillId="14" borderId="31" xfId="0" applyFont="1" applyFill="1" applyBorder="1" applyAlignment="1">
      <alignment horizontal="center"/>
    </xf>
    <xf numFmtId="0" fontId="28" fillId="14" borderId="31" xfId="0" applyFont="1" applyFill="1" applyBorder="1" applyAlignment="1">
      <alignment horizontal="center"/>
    </xf>
    <xf numFmtId="0" fontId="28" fillId="14" borderId="29" xfId="0" applyFont="1" applyFill="1" applyBorder="1" applyAlignment="1">
      <alignment horizontal="center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-2018/Uch_Ucheb_planove/IX-2017-2018/PROFESIONALNA/PROFESIONALNO%202017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ZDEL A"/>
      <sheetName val="RAZDEL B"/>
    </sheetNames>
    <sheetDataSet>
      <sheetData sheetId="0">
        <row r="5">
          <cell r="C5">
            <v>18</v>
          </cell>
          <cell r="D5">
            <v>18</v>
          </cell>
          <cell r="E5">
            <v>18</v>
          </cell>
          <cell r="F5">
            <v>18</v>
          </cell>
          <cell r="G5">
            <v>18</v>
          </cell>
          <cell r="H5">
            <v>18</v>
          </cell>
          <cell r="I5">
            <v>18</v>
          </cell>
          <cell r="J5">
            <v>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9" workbookViewId="0">
      <selection activeCell="C9" sqref="C9"/>
    </sheetView>
  </sheetViews>
  <sheetFormatPr defaultRowHeight="15" x14ac:dyDescent="0.25"/>
  <cols>
    <col min="1" max="1" width="9.85546875" bestFit="1" customWidth="1"/>
    <col min="2" max="2" width="35.42578125" customWidth="1"/>
    <col min="3" max="3" width="26.140625" customWidth="1"/>
    <col min="4" max="4" width="29.5703125" customWidth="1"/>
  </cols>
  <sheetData>
    <row r="1" spans="1:4" ht="16.5" thickBot="1" x14ac:dyDescent="0.3">
      <c r="A1" s="302" t="s">
        <v>42</v>
      </c>
      <c r="B1" s="302"/>
      <c r="C1" s="302"/>
      <c r="D1" s="302"/>
    </row>
    <row r="2" spans="1:4" ht="31.5" customHeight="1" thickBot="1" x14ac:dyDescent="0.3">
      <c r="A2" s="313" t="s">
        <v>0</v>
      </c>
      <c r="B2" s="315"/>
      <c r="C2" s="304" t="s">
        <v>1</v>
      </c>
      <c r="D2" s="306"/>
    </row>
    <row r="3" spans="1:4" ht="16.5" thickBot="1" x14ac:dyDescent="0.3">
      <c r="A3" s="314"/>
      <c r="B3" s="316"/>
      <c r="C3" s="304" t="s">
        <v>2</v>
      </c>
      <c r="D3" s="306"/>
    </row>
    <row r="4" spans="1:4" ht="16.5" thickBot="1" x14ac:dyDescent="0.3">
      <c r="A4" s="314"/>
      <c r="B4" s="317"/>
      <c r="C4" s="304" t="s">
        <v>3</v>
      </c>
      <c r="D4" s="306"/>
    </row>
    <row r="5" spans="1:4" ht="19.5" thickBot="1" x14ac:dyDescent="0.3">
      <c r="A5" s="314"/>
      <c r="B5" s="1" t="s">
        <v>4</v>
      </c>
      <c r="C5" s="304">
        <v>34</v>
      </c>
      <c r="D5" s="306"/>
    </row>
    <row r="6" spans="1:4" ht="37.5" x14ac:dyDescent="0.25">
      <c r="A6" s="314"/>
      <c r="B6" s="15" t="s">
        <v>5</v>
      </c>
      <c r="C6" s="16" t="s">
        <v>6</v>
      </c>
      <c r="D6" s="2" t="s">
        <v>41</v>
      </c>
    </row>
    <row r="7" spans="1:4" ht="20.25" thickBot="1" x14ac:dyDescent="0.3">
      <c r="A7" s="4">
        <v>1</v>
      </c>
      <c r="B7" s="5">
        <v>2</v>
      </c>
      <c r="C7" s="5">
        <v>3</v>
      </c>
      <c r="D7" s="5">
        <v>4</v>
      </c>
    </row>
    <row r="8" spans="1:4" ht="31.5" customHeight="1" thickBot="1" x14ac:dyDescent="0.3">
      <c r="A8" s="304" t="s">
        <v>7</v>
      </c>
      <c r="B8" s="305"/>
      <c r="C8" s="305"/>
      <c r="D8" s="306"/>
    </row>
    <row r="9" spans="1:4" ht="18" thickBot="1" x14ac:dyDescent="0.3">
      <c r="A9" s="6" t="s">
        <v>8</v>
      </c>
      <c r="B9" s="7" t="s">
        <v>9</v>
      </c>
      <c r="C9" s="8">
        <v>5</v>
      </c>
      <c r="D9" s="8">
        <v>170</v>
      </c>
    </row>
    <row r="10" spans="1:4" ht="30.75" thickBot="1" x14ac:dyDescent="0.3">
      <c r="A10" s="6" t="s">
        <v>10</v>
      </c>
      <c r="B10" s="7" t="s">
        <v>11</v>
      </c>
      <c r="C10" s="9">
        <v>3.5</v>
      </c>
      <c r="D10" s="8">
        <v>119</v>
      </c>
    </row>
    <row r="11" spans="1:4" ht="18" thickBot="1" x14ac:dyDescent="0.3">
      <c r="A11" s="6" t="s">
        <v>12</v>
      </c>
      <c r="B11" s="7" t="s">
        <v>13</v>
      </c>
      <c r="C11" s="8">
        <v>4</v>
      </c>
      <c r="D11" s="8">
        <v>136</v>
      </c>
    </row>
    <row r="12" spans="1:4" ht="18" thickBot="1" x14ac:dyDescent="0.3">
      <c r="A12" s="6" t="s">
        <v>14</v>
      </c>
      <c r="B12" s="7" t="s">
        <v>15</v>
      </c>
      <c r="C12" s="8">
        <v>1</v>
      </c>
      <c r="D12" s="8">
        <v>34</v>
      </c>
    </row>
    <row r="13" spans="1:4" ht="18" thickBot="1" x14ac:dyDescent="0.3">
      <c r="A13" s="6" t="s">
        <v>16</v>
      </c>
      <c r="B13" s="7" t="s">
        <v>17</v>
      </c>
      <c r="C13" s="8">
        <v>2</v>
      </c>
      <c r="D13" s="8">
        <v>68</v>
      </c>
    </row>
    <row r="14" spans="1:4" ht="20.25" thickBot="1" x14ac:dyDescent="0.3">
      <c r="A14" s="6" t="s">
        <v>18</v>
      </c>
      <c r="B14" s="7" t="s">
        <v>19</v>
      </c>
      <c r="C14" s="9">
        <v>1.5</v>
      </c>
      <c r="D14" s="8">
        <v>51</v>
      </c>
    </row>
    <row r="15" spans="1:4" ht="20.25" thickBot="1" x14ac:dyDescent="0.3">
      <c r="A15" s="6" t="s">
        <v>20</v>
      </c>
      <c r="B15" s="7" t="s">
        <v>21</v>
      </c>
      <c r="C15" s="9">
        <v>2.5</v>
      </c>
      <c r="D15" s="8">
        <v>85</v>
      </c>
    </row>
    <row r="16" spans="1:4" ht="20.25" thickBot="1" x14ac:dyDescent="0.3">
      <c r="A16" s="6" t="s">
        <v>22</v>
      </c>
      <c r="B16" s="7" t="s">
        <v>23</v>
      </c>
      <c r="C16" s="9">
        <v>2</v>
      </c>
      <c r="D16" s="8">
        <v>68</v>
      </c>
    </row>
    <row r="17" spans="1:4" ht="20.25" thickBot="1" x14ac:dyDescent="0.3">
      <c r="A17" s="6" t="s">
        <v>24</v>
      </c>
      <c r="B17" s="7" t="s">
        <v>25</v>
      </c>
      <c r="C17" s="9">
        <v>2</v>
      </c>
      <c r="D17" s="8">
        <v>68</v>
      </c>
    </row>
    <row r="18" spans="1:4" ht="20.25" thickBot="1" x14ac:dyDescent="0.3">
      <c r="A18" s="6" t="s">
        <v>26</v>
      </c>
      <c r="B18" s="7" t="s">
        <v>27</v>
      </c>
      <c r="C18" s="9">
        <v>1.5</v>
      </c>
      <c r="D18" s="8">
        <v>51</v>
      </c>
    </row>
    <row r="19" spans="1:4" ht="20.25" thickBot="1" x14ac:dyDescent="0.3">
      <c r="A19" s="6" t="s">
        <v>28</v>
      </c>
      <c r="B19" s="7" t="s">
        <v>29</v>
      </c>
      <c r="C19" s="9">
        <v>2.5</v>
      </c>
      <c r="D19" s="8">
        <v>85</v>
      </c>
    </row>
    <row r="20" spans="1:4" ht="39" customHeight="1" thickBot="1" x14ac:dyDescent="0.3">
      <c r="A20" s="307" t="s">
        <v>30</v>
      </c>
      <c r="B20" s="308"/>
      <c r="C20" s="10">
        <v>27.5</v>
      </c>
      <c r="D20" s="10">
        <v>935</v>
      </c>
    </row>
    <row r="21" spans="1:4" ht="16.5" thickBot="1" x14ac:dyDescent="0.3">
      <c r="A21" s="304" t="s">
        <v>31</v>
      </c>
      <c r="B21" s="305"/>
      <c r="C21" s="305"/>
      <c r="D21" s="306"/>
    </row>
    <row r="22" spans="1:4" ht="20.25" thickBot="1" x14ac:dyDescent="0.3">
      <c r="A22" s="6" t="s">
        <v>8</v>
      </c>
      <c r="B22" s="7" t="s">
        <v>9</v>
      </c>
      <c r="C22" s="9">
        <v>1</v>
      </c>
      <c r="D22" s="8">
        <v>34</v>
      </c>
    </row>
    <row r="23" spans="1:4" ht="20.25" thickBot="1" x14ac:dyDescent="0.3">
      <c r="A23" s="6" t="s">
        <v>10</v>
      </c>
      <c r="B23" s="7" t="s">
        <v>13</v>
      </c>
      <c r="C23" s="9">
        <v>1</v>
      </c>
      <c r="D23" s="8">
        <v>34</v>
      </c>
    </row>
    <row r="24" spans="1:4" ht="20.25" thickBot="1" x14ac:dyDescent="0.3">
      <c r="A24" s="6" t="s">
        <v>12</v>
      </c>
      <c r="B24" s="7" t="s">
        <v>32</v>
      </c>
      <c r="C24" s="9">
        <v>0.5</v>
      </c>
      <c r="D24" s="8">
        <v>17</v>
      </c>
    </row>
    <row r="25" spans="1:4" ht="37.5" customHeight="1" thickBot="1" x14ac:dyDescent="0.3">
      <c r="A25" s="309" t="s">
        <v>33</v>
      </c>
      <c r="B25" s="310"/>
      <c r="C25" s="11">
        <v>2.5</v>
      </c>
      <c r="D25" s="11">
        <v>85</v>
      </c>
    </row>
    <row r="26" spans="1:4" ht="21" thickBot="1" x14ac:dyDescent="0.3">
      <c r="A26" s="311" t="s">
        <v>34</v>
      </c>
      <c r="B26" s="312"/>
      <c r="C26" s="12">
        <v>30</v>
      </c>
      <c r="D26" s="12">
        <v>1020</v>
      </c>
    </row>
    <row r="27" spans="1:4" ht="16.5" thickBot="1" x14ac:dyDescent="0.3">
      <c r="A27" s="304" t="s">
        <v>35</v>
      </c>
      <c r="B27" s="305"/>
      <c r="C27" s="305"/>
      <c r="D27" s="306"/>
    </row>
    <row r="28" spans="1:4" ht="32.25" thickBot="1" x14ac:dyDescent="0.3">
      <c r="A28" s="6" t="s">
        <v>8</v>
      </c>
      <c r="B28" s="13" t="s">
        <v>36</v>
      </c>
      <c r="C28" s="8">
        <v>4</v>
      </c>
      <c r="D28" s="8">
        <v>136</v>
      </c>
    </row>
    <row r="29" spans="1:4" ht="63" customHeight="1" thickBot="1" x14ac:dyDescent="0.3">
      <c r="A29" s="297" t="s">
        <v>37</v>
      </c>
      <c r="B29" s="298"/>
      <c r="C29" s="14">
        <v>34</v>
      </c>
      <c r="D29" s="14">
        <v>1156</v>
      </c>
    </row>
    <row r="30" spans="1:4" ht="32.25" customHeight="1" thickBot="1" x14ac:dyDescent="0.3">
      <c r="A30" s="299" t="s">
        <v>38</v>
      </c>
      <c r="B30" s="300"/>
      <c r="C30" s="300"/>
      <c r="D30" s="301"/>
    </row>
    <row r="31" spans="1:4" ht="32.25" thickBot="1" x14ac:dyDescent="0.3">
      <c r="A31" s="6" t="s">
        <v>8</v>
      </c>
      <c r="B31" s="13" t="s">
        <v>39</v>
      </c>
      <c r="C31" s="3">
        <v>1</v>
      </c>
      <c r="D31" s="8">
        <v>34</v>
      </c>
    </row>
    <row r="32" spans="1:4" ht="18" thickBot="1" x14ac:dyDescent="0.3">
      <c r="A32" s="6" t="s">
        <v>10</v>
      </c>
      <c r="B32" s="13" t="s">
        <v>40</v>
      </c>
      <c r="C32" s="3">
        <v>1</v>
      </c>
      <c r="D32" s="8">
        <v>34</v>
      </c>
    </row>
    <row r="33" spans="1:4" ht="15.75" x14ac:dyDescent="0.25">
      <c r="A33" s="303"/>
      <c r="B33" s="303"/>
      <c r="C33" s="303"/>
      <c r="D33" s="303"/>
    </row>
  </sheetData>
  <mergeCells count="16">
    <mergeCell ref="A29:B29"/>
    <mergeCell ref="A30:D30"/>
    <mergeCell ref="A1:D1"/>
    <mergeCell ref="A33:D33"/>
    <mergeCell ref="A8:D8"/>
    <mergeCell ref="A20:B20"/>
    <mergeCell ref="A21:D21"/>
    <mergeCell ref="A25:B25"/>
    <mergeCell ref="A26:B26"/>
    <mergeCell ref="A27:D27"/>
    <mergeCell ref="A2:A6"/>
    <mergeCell ref="B2:B4"/>
    <mergeCell ref="C2:D2"/>
    <mergeCell ref="C3:D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65" workbookViewId="0">
      <selection activeCell="E67" sqref="E67:F75"/>
    </sheetView>
  </sheetViews>
  <sheetFormatPr defaultRowHeight="15" x14ac:dyDescent="0.25"/>
  <cols>
    <col min="1" max="1" width="5" customWidth="1"/>
    <col min="2" max="2" width="25.5703125" customWidth="1"/>
    <col min="3" max="10" width="5.7109375" customWidth="1"/>
  </cols>
  <sheetData>
    <row r="1" spans="1:11" ht="15.75" x14ac:dyDescent="0.25">
      <c r="A1" s="103"/>
      <c r="B1" s="104" t="s">
        <v>184</v>
      </c>
      <c r="C1" s="105"/>
      <c r="D1" s="106"/>
      <c r="E1" s="105"/>
      <c r="F1" s="105"/>
      <c r="G1" s="105"/>
      <c r="H1" s="105"/>
      <c r="I1" s="105"/>
      <c r="J1" s="105"/>
      <c r="K1" s="107"/>
    </row>
    <row r="2" spans="1:11" ht="15.75" x14ac:dyDescent="0.25">
      <c r="A2" s="512" t="s">
        <v>45</v>
      </c>
      <c r="B2" s="515" t="s">
        <v>46</v>
      </c>
      <c r="C2" s="517" t="s">
        <v>137</v>
      </c>
      <c r="D2" s="518"/>
      <c r="E2" s="518"/>
      <c r="F2" s="518"/>
      <c r="G2" s="518"/>
      <c r="H2" s="518"/>
      <c r="I2" s="518"/>
      <c r="J2" s="519"/>
      <c r="K2" s="520" t="s">
        <v>138</v>
      </c>
    </row>
    <row r="3" spans="1:11" ht="15.75" x14ac:dyDescent="0.25">
      <c r="A3" s="513"/>
      <c r="B3" s="516"/>
      <c r="C3" s="659" t="s">
        <v>139</v>
      </c>
      <c r="D3" s="522"/>
      <c r="E3" s="521" t="s">
        <v>140</v>
      </c>
      <c r="F3" s="521"/>
      <c r="G3" s="522" t="s">
        <v>141</v>
      </c>
      <c r="H3" s="522"/>
      <c r="I3" s="522" t="s">
        <v>142</v>
      </c>
      <c r="J3" s="522"/>
      <c r="K3" s="520"/>
    </row>
    <row r="4" spans="1:11" ht="15.75" x14ac:dyDescent="0.25">
      <c r="A4" s="513"/>
      <c r="B4" s="110"/>
      <c r="C4" s="523" t="s">
        <v>143</v>
      </c>
      <c r="D4" s="524"/>
      <c r="E4" s="524"/>
      <c r="F4" s="524"/>
      <c r="G4" s="524"/>
      <c r="H4" s="524"/>
      <c r="I4" s="524"/>
      <c r="J4" s="525"/>
      <c r="K4" s="520"/>
    </row>
    <row r="5" spans="1:11" ht="15.75" x14ac:dyDescent="0.25">
      <c r="A5" s="513"/>
      <c r="B5" s="114" t="s">
        <v>136</v>
      </c>
      <c r="C5" s="66">
        <v>18</v>
      </c>
      <c r="D5" s="63">
        <v>18</v>
      </c>
      <c r="E5" s="236">
        <v>18</v>
      </c>
      <c r="F5" s="237">
        <v>18</v>
      </c>
      <c r="G5" s="67">
        <v>18</v>
      </c>
      <c r="H5" s="63">
        <v>18</v>
      </c>
      <c r="I5" s="67">
        <v>18</v>
      </c>
      <c r="J5" s="63">
        <v>13</v>
      </c>
      <c r="K5" s="520"/>
    </row>
    <row r="6" spans="1:11" ht="15.75" x14ac:dyDescent="0.25">
      <c r="A6" s="514"/>
      <c r="B6" s="115"/>
      <c r="C6" s="523" t="s">
        <v>185</v>
      </c>
      <c r="D6" s="524"/>
      <c r="E6" s="524"/>
      <c r="F6" s="524"/>
      <c r="G6" s="524"/>
      <c r="H6" s="524"/>
      <c r="I6" s="524"/>
      <c r="J6" s="525"/>
      <c r="K6" s="520"/>
    </row>
    <row r="7" spans="1:11" x14ac:dyDescent="0.25">
      <c r="A7" s="116">
        <v>1</v>
      </c>
      <c r="B7" s="116">
        <v>2</v>
      </c>
      <c r="C7" s="117">
        <v>3</v>
      </c>
      <c r="D7" s="118">
        <v>4</v>
      </c>
      <c r="E7" s="238">
        <v>5</v>
      </c>
      <c r="F7" s="239">
        <v>6</v>
      </c>
      <c r="G7" s="120">
        <v>7</v>
      </c>
      <c r="H7" s="118">
        <v>8</v>
      </c>
      <c r="I7" s="117">
        <v>9</v>
      </c>
      <c r="J7" s="118">
        <v>10</v>
      </c>
      <c r="K7" s="121">
        <v>11</v>
      </c>
    </row>
    <row r="8" spans="1:11" x14ac:dyDescent="0.25">
      <c r="A8" s="116"/>
      <c r="B8" s="119"/>
      <c r="C8" s="507" t="s">
        <v>210</v>
      </c>
      <c r="D8" s="508"/>
      <c r="E8" s="505" t="s">
        <v>50</v>
      </c>
      <c r="F8" s="506"/>
      <c r="G8" s="507" t="s">
        <v>144</v>
      </c>
      <c r="H8" s="508"/>
      <c r="I8" s="507" t="s">
        <v>145</v>
      </c>
      <c r="J8" s="508"/>
      <c r="K8" s="116"/>
    </row>
    <row r="9" spans="1:11" ht="15.75" x14ac:dyDescent="0.25">
      <c r="A9" s="60"/>
      <c r="B9" s="509" t="s">
        <v>147</v>
      </c>
      <c r="C9" s="498"/>
      <c r="D9" s="498"/>
      <c r="E9" s="498"/>
      <c r="F9" s="498"/>
      <c r="G9" s="498"/>
      <c r="H9" s="498"/>
      <c r="I9" s="498"/>
      <c r="J9" s="510"/>
      <c r="K9" s="122"/>
    </row>
    <row r="10" spans="1:11" ht="31.5" x14ac:dyDescent="0.25">
      <c r="A10" s="60" t="s">
        <v>8</v>
      </c>
      <c r="B10" s="123" t="s">
        <v>148</v>
      </c>
      <c r="C10" s="124"/>
      <c r="D10" s="125"/>
      <c r="E10" s="240"/>
      <c r="F10" s="241"/>
      <c r="G10" s="127"/>
      <c r="H10" s="63"/>
      <c r="I10" s="67"/>
      <c r="J10" s="63"/>
      <c r="K10" s="122"/>
    </row>
    <row r="11" spans="1:11" ht="31.5" x14ac:dyDescent="0.25">
      <c r="A11" s="60" t="s">
        <v>149</v>
      </c>
      <c r="B11" s="128" t="s">
        <v>9</v>
      </c>
      <c r="C11" s="129">
        <v>3</v>
      </c>
      <c r="D11" s="130">
        <v>3</v>
      </c>
      <c r="E11" s="242">
        <v>3</v>
      </c>
      <c r="F11" s="243">
        <v>3</v>
      </c>
      <c r="G11" s="131">
        <v>3</v>
      </c>
      <c r="H11" s="130">
        <v>3</v>
      </c>
      <c r="I11" s="131">
        <v>3</v>
      </c>
      <c r="J11" s="130">
        <v>3</v>
      </c>
      <c r="K11" s="132">
        <f>C11*$C$5+D11*$D$5+E11*$E$5+F11*$F$5+G11*$G$5+H11*$H$5+I11*$I$5+J11*$J$5</f>
        <v>417</v>
      </c>
    </row>
    <row r="12" spans="1:11" ht="15.75" x14ac:dyDescent="0.25">
      <c r="A12" s="60" t="s">
        <v>10</v>
      </c>
      <c r="B12" s="123" t="s">
        <v>150</v>
      </c>
      <c r="C12" s="129"/>
      <c r="D12" s="130"/>
      <c r="E12" s="242"/>
      <c r="F12" s="243"/>
      <c r="G12" s="131"/>
      <c r="H12" s="130"/>
      <c r="I12" s="131"/>
      <c r="J12" s="130"/>
      <c r="K12" s="132" t="s">
        <v>149</v>
      </c>
    </row>
    <row r="13" spans="1:11" ht="25.5" x14ac:dyDescent="0.25">
      <c r="A13" s="60"/>
      <c r="B13" s="133" t="s">
        <v>186</v>
      </c>
      <c r="C13" s="129">
        <v>3</v>
      </c>
      <c r="D13" s="130">
        <v>3</v>
      </c>
      <c r="E13" s="242">
        <v>4</v>
      </c>
      <c r="F13" s="243">
        <v>4</v>
      </c>
      <c r="G13" s="131">
        <v>3</v>
      </c>
      <c r="H13" s="130">
        <v>3</v>
      </c>
      <c r="I13" s="131"/>
      <c r="J13" s="130"/>
      <c r="K13" s="132">
        <f>C13*$C$5+D13*$D$5+E13*$E$5+F13*$F$5+G13*$G$5+H13*$H$5+I13*$I$5+J13*$J$5</f>
        <v>360</v>
      </c>
    </row>
    <row r="14" spans="1:11" ht="15.75" x14ac:dyDescent="0.25">
      <c r="A14" s="60"/>
      <c r="B14" s="133" t="s">
        <v>187</v>
      </c>
      <c r="C14" s="129">
        <v>2</v>
      </c>
      <c r="D14" s="130">
        <v>2</v>
      </c>
      <c r="E14" s="242">
        <v>2</v>
      </c>
      <c r="F14" s="243">
        <v>2</v>
      </c>
      <c r="G14" s="131"/>
      <c r="H14" s="130"/>
      <c r="I14" s="131"/>
      <c r="J14" s="130"/>
      <c r="K14" s="132">
        <f>C14*$C$5+D14*$D$5+E14*$E$5+F14*$F$5+G14*$G$5+H14*$H$5+I14*$I$5+J14*$J$5</f>
        <v>144</v>
      </c>
    </row>
    <row r="15" spans="1:11" ht="63" x14ac:dyDescent="0.25">
      <c r="A15" s="60" t="s">
        <v>12</v>
      </c>
      <c r="B15" s="123" t="s">
        <v>151</v>
      </c>
      <c r="C15" s="129"/>
      <c r="D15" s="130"/>
      <c r="E15" s="242"/>
      <c r="F15" s="243"/>
      <c r="G15" s="131"/>
      <c r="H15" s="130"/>
      <c r="I15" s="131"/>
      <c r="J15" s="130"/>
      <c r="K15" s="134" t="s">
        <v>149</v>
      </c>
    </row>
    <row r="16" spans="1:11" ht="15.75" x14ac:dyDescent="0.25">
      <c r="A16" s="60"/>
      <c r="B16" s="128" t="s">
        <v>93</v>
      </c>
      <c r="C16" s="129">
        <v>2</v>
      </c>
      <c r="D16" s="130">
        <v>2</v>
      </c>
      <c r="E16" s="242">
        <v>2</v>
      </c>
      <c r="F16" s="243">
        <v>2</v>
      </c>
      <c r="G16" s="131">
        <v>2</v>
      </c>
      <c r="H16" s="130">
        <v>2</v>
      </c>
      <c r="I16" s="131">
        <v>2</v>
      </c>
      <c r="J16" s="130">
        <v>2</v>
      </c>
      <c r="K16" s="132">
        <f>C16*$C$5+D16*$D$5+E16*$E$5+F16*$F$5+G16*$G$5+H16*$H$5+I16*$I$5+J16*$J$5</f>
        <v>278</v>
      </c>
    </row>
    <row r="17" spans="1:11" ht="15.75" x14ac:dyDescent="0.25">
      <c r="A17" s="60"/>
      <c r="B17" s="128" t="s">
        <v>152</v>
      </c>
      <c r="C17" s="129">
        <v>2</v>
      </c>
      <c r="D17" s="130">
        <v>2</v>
      </c>
      <c r="E17" s="242"/>
      <c r="F17" s="243"/>
      <c r="G17" s="131"/>
      <c r="H17" s="130"/>
      <c r="I17" s="131"/>
      <c r="J17" s="130"/>
      <c r="K17" s="132">
        <f>C17*$C$5+D17*$D$5+E17*$E$5+F17*$F$5+G17*$G$5+H17*$H$5+I17*$I$5+J17*$J$5</f>
        <v>72</v>
      </c>
    </row>
    <row r="18" spans="1:11" ht="31.5" x14ac:dyDescent="0.25">
      <c r="A18" s="60"/>
      <c r="B18" s="128" t="s">
        <v>15</v>
      </c>
      <c r="C18" s="129">
        <v>1</v>
      </c>
      <c r="D18" s="130">
        <v>1</v>
      </c>
      <c r="E18" s="242">
        <v>1</v>
      </c>
      <c r="F18" s="243">
        <v>1</v>
      </c>
      <c r="G18" s="131"/>
      <c r="H18" s="130"/>
      <c r="I18" s="131"/>
      <c r="J18" s="130"/>
      <c r="K18" s="132">
        <f>C18*$C$5+D18*$D$5+E18*$E$5+F18*$F$5+G18*$G$5+H18*$H$5+I18*$I$5+J18*$J$5</f>
        <v>72</v>
      </c>
    </row>
    <row r="19" spans="1:11" ht="78.75" x14ac:dyDescent="0.25">
      <c r="A19" s="60" t="s">
        <v>14</v>
      </c>
      <c r="B19" s="123" t="s">
        <v>153</v>
      </c>
      <c r="C19" s="129"/>
      <c r="D19" s="130"/>
      <c r="E19" s="242"/>
      <c r="F19" s="243"/>
      <c r="G19" s="131"/>
      <c r="H19" s="130"/>
      <c r="I19" s="131"/>
      <c r="J19" s="130"/>
      <c r="K19" s="132"/>
    </row>
    <row r="20" spans="1:11" ht="15.75" x14ac:dyDescent="0.25">
      <c r="A20" s="60"/>
      <c r="B20" s="128" t="s">
        <v>56</v>
      </c>
      <c r="C20" s="129">
        <v>2</v>
      </c>
      <c r="D20" s="130">
        <v>2</v>
      </c>
      <c r="E20" s="242">
        <v>2</v>
      </c>
      <c r="F20" s="243">
        <v>2</v>
      </c>
      <c r="G20" s="131">
        <v>2</v>
      </c>
      <c r="H20" s="130">
        <v>2</v>
      </c>
      <c r="I20" s="131"/>
      <c r="J20" s="130"/>
      <c r="K20" s="132">
        <f t="shared" ref="K20:K32" si="0">C20*$C$5+D20*$D$5+E20*$E$5+F20*$F$5+G20*$G$5+H20*$H$5+I20*$I$5+J20*$J$5</f>
        <v>216</v>
      </c>
    </row>
    <row r="21" spans="1:11" ht="15.75" x14ac:dyDescent="0.25">
      <c r="A21" s="60"/>
      <c r="B21" s="128" t="s">
        <v>19</v>
      </c>
      <c r="C21" s="129">
        <v>1</v>
      </c>
      <c r="D21" s="130">
        <v>2</v>
      </c>
      <c r="E21" s="242">
        <v>1</v>
      </c>
      <c r="F21" s="243">
        <v>2</v>
      </c>
      <c r="G21" s="131"/>
      <c r="H21" s="130"/>
      <c r="I21" s="131"/>
      <c r="J21" s="130"/>
      <c r="K21" s="132">
        <f t="shared" si="0"/>
        <v>108</v>
      </c>
    </row>
    <row r="22" spans="1:11" ht="15.75" x14ac:dyDescent="0.25">
      <c r="A22" s="60"/>
      <c r="B22" s="128" t="s">
        <v>154</v>
      </c>
      <c r="C22" s="129">
        <v>2</v>
      </c>
      <c r="D22" s="130">
        <v>1</v>
      </c>
      <c r="E22" s="242"/>
      <c r="F22" s="243"/>
      <c r="G22" s="131"/>
      <c r="H22" s="130"/>
      <c r="I22" s="131"/>
      <c r="J22" s="130"/>
      <c r="K22" s="132">
        <f t="shared" si="0"/>
        <v>54</v>
      </c>
    </row>
    <row r="23" spans="1:11" ht="15.75" x14ac:dyDescent="0.25">
      <c r="A23" s="60"/>
      <c r="B23" s="128" t="s">
        <v>155</v>
      </c>
      <c r="C23" s="129"/>
      <c r="D23" s="130"/>
      <c r="E23" s="242">
        <v>2</v>
      </c>
      <c r="F23" s="243">
        <v>1</v>
      </c>
      <c r="G23" s="131"/>
      <c r="H23" s="130"/>
      <c r="I23" s="131"/>
      <c r="J23" s="130"/>
      <c r="K23" s="132">
        <f t="shared" si="0"/>
        <v>54</v>
      </c>
    </row>
    <row r="24" spans="1:11" ht="15.75" x14ac:dyDescent="0.25">
      <c r="A24" s="60"/>
      <c r="B24" s="128" t="s">
        <v>81</v>
      </c>
      <c r="C24" s="129"/>
      <c r="D24" s="130"/>
      <c r="E24" s="242"/>
      <c r="F24" s="243"/>
      <c r="G24" s="131">
        <v>1</v>
      </c>
      <c r="H24" s="130">
        <v>1</v>
      </c>
      <c r="I24" s="131"/>
      <c r="J24" s="130"/>
      <c r="K24" s="132">
        <f t="shared" si="0"/>
        <v>36</v>
      </c>
    </row>
    <row r="25" spans="1:11" ht="15.75" x14ac:dyDescent="0.25">
      <c r="A25" s="60"/>
      <c r="B25" s="128" t="s">
        <v>156</v>
      </c>
      <c r="C25" s="129"/>
      <c r="D25" s="130"/>
      <c r="E25" s="242"/>
      <c r="F25" s="243"/>
      <c r="G25" s="131"/>
      <c r="H25" s="130"/>
      <c r="I25" s="131">
        <v>2</v>
      </c>
      <c r="J25" s="130">
        <v>2</v>
      </c>
      <c r="K25" s="132">
        <f t="shared" si="0"/>
        <v>62</v>
      </c>
    </row>
    <row r="26" spans="1:11" ht="31.5" x14ac:dyDescent="0.25">
      <c r="A26" s="60" t="s">
        <v>16</v>
      </c>
      <c r="B26" s="123" t="s">
        <v>157</v>
      </c>
      <c r="C26" s="129"/>
      <c r="D26" s="130"/>
      <c r="E26" s="242"/>
      <c r="F26" s="243"/>
      <c r="G26" s="131"/>
      <c r="H26" s="130"/>
      <c r="I26" s="131"/>
      <c r="J26" s="130"/>
      <c r="K26" s="132"/>
    </row>
    <row r="27" spans="1:11" ht="31.5" x14ac:dyDescent="0.25">
      <c r="A27" s="60"/>
      <c r="B27" s="128" t="s">
        <v>58</v>
      </c>
      <c r="C27" s="129">
        <v>2</v>
      </c>
      <c r="D27" s="130">
        <v>2</v>
      </c>
      <c r="E27" s="242">
        <v>1</v>
      </c>
      <c r="F27" s="243">
        <v>1</v>
      </c>
      <c r="G27" s="131"/>
      <c r="H27" s="130"/>
      <c r="I27" s="131"/>
      <c r="J27" s="130"/>
      <c r="K27" s="132">
        <f t="shared" si="0"/>
        <v>108</v>
      </c>
    </row>
    <row r="28" spans="1:11" ht="15.75" x14ac:dyDescent="0.25">
      <c r="A28" s="60"/>
      <c r="B28" s="128" t="s">
        <v>59</v>
      </c>
      <c r="C28" s="129">
        <v>2</v>
      </c>
      <c r="D28" s="130">
        <v>2</v>
      </c>
      <c r="E28" s="242">
        <v>1</v>
      </c>
      <c r="F28" s="243">
        <v>1</v>
      </c>
      <c r="G28" s="131"/>
      <c r="H28" s="130"/>
      <c r="I28" s="131"/>
      <c r="J28" s="130"/>
      <c r="K28" s="132">
        <f t="shared" si="0"/>
        <v>108</v>
      </c>
    </row>
    <row r="29" spans="1:11" ht="31.5" x14ac:dyDescent="0.25">
      <c r="A29" s="60"/>
      <c r="B29" s="128" t="s">
        <v>60</v>
      </c>
      <c r="C29" s="129">
        <v>2</v>
      </c>
      <c r="D29" s="130">
        <v>2</v>
      </c>
      <c r="E29" s="242">
        <v>1</v>
      </c>
      <c r="F29" s="243">
        <v>1</v>
      </c>
      <c r="G29" s="131"/>
      <c r="H29" s="130"/>
      <c r="I29" s="131"/>
      <c r="J29" s="130"/>
      <c r="K29" s="132">
        <f t="shared" si="0"/>
        <v>108</v>
      </c>
    </row>
    <row r="30" spans="1:11" ht="31.5" x14ac:dyDescent="0.25">
      <c r="A30" s="60" t="s">
        <v>18</v>
      </c>
      <c r="B30" s="123" t="s">
        <v>158</v>
      </c>
      <c r="C30" s="129" t="s">
        <v>149</v>
      </c>
      <c r="D30" s="130" t="s">
        <v>149</v>
      </c>
      <c r="E30" s="242" t="s">
        <v>149</v>
      </c>
      <c r="F30" s="243" t="s">
        <v>149</v>
      </c>
      <c r="G30" s="131" t="s">
        <v>149</v>
      </c>
      <c r="H30" s="130" t="s">
        <v>149</v>
      </c>
      <c r="I30" s="131" t="s">
        <v>149</v>
      </c>
      <c r="J30" s="130" t="s">
        <v>149</v>
      </c>
      <c r="K30" s="132"/>
    </row>
    <row r="31" spans="1:11" ht="31.5" x14ac:dyDescent="0.25">
      <c r="A31" s="60"/>
      <c r="B31" s="128" t="s">
        <v>29</v>
      </c>
      <c r="C31" s="129">
        <v>2</v>
      </c>
      <c r="D31" s="130">
        <v>2</v>
      </c>
      <c r="E31" s="242">
        <v>2</v>
      </c>
      <c r="F31" s="243">
        <v>2</v>
      </c>
      <c r="G31" s="131">
        <v>2</v>
      </c>
      <c r="H31" s="130">
        <v>2</v>
      </c>
      <c r="I31" s="131">
        <v>2</v>
      </c>
      <c r="J31" s="130">
        <v>2</v>
      </c>
      <c r="K31" s="132">
        <f t="shared" si="0"/>
        <v>278</v>
      </c>
    </row>
    <row r="32" spans="1:11" ht="16.5" thickBot="1" x14ac:dyDescent="0.3">
      <c r="A32" s="135"/>
      <c r="B32" s="136" t="s">
        <v>159</v>
      </c>
      <c r="C32" s="137">
        <v>26</v>
      </c>
      <c r="D32" s="138">
        <v>26</v>
      </c>
      <c r="E32" s="244">
        <v>22</v>
      </c>
      <c r="F32" s="245">
        <v>22</v>
      </c>
      <c r="G32" s="137">
        <v>13</v>
      </c>
      <c r="H32" s="138">
        <v>13</v>
      </c>
      <c r="I32" s="137">
        <v>9</v>
      </c>
      <c r="J32" s="138">
        <v>9</v>
      </c>
      <c r="K32" s="140">
        <f t="shared" si="0"/>
        <v>2475</v>
      </c>
    </row>
    <row r="33" spans="1:11" ht="15.75" x14ac:dyDescent="0.25">
      <c r="A33" s="499" t="s">
        <v>160</v>
      </c>
      <c r="B33" s="498"/>
      <c r="C33" s="498"/>
      <c r="D33" s="498"/>
      <c r="E33" s="498"/>
      <c r="F33" s="498"/>
      <c r="G33" s="498"/>
      <c r="H33" s="498"/>
      <c r="I33" s="498"/>
      <c r="J33" s="498"/>
      <c r="K33" s="511"/>
    </row>
    <row r="34" spans="1:11" ht="15.75" x14ac:dyDescent="0.25">
      <c r="A34" s="51"/>
      <c r="B34" s="498" t="s">
        <v>161</v>
      </c>
      <c r="C34" s="498"/>
      <c r="D34" s="498"/>
      <c r="E34" s="498"/>
      <c r="F34" s="498"/>
      <c r="G34" s="498"/>
      <c r="H34" s="498"/>
      <c r="I34" s="498"/>
      <c r="J34" s="498"/>
      <c r="K34" s="52"/>
    </row>
    <row r="35" spans="1:11" ht="25.5" x14ac:dyDescent="0.25">
      <c r="A35" s="53" t="s">
        <v>8</v>
      </c>
      <c r="B35" s="54" t="s">
        <v>95</v>
      </c>
      <c r="C35" s="55"/>
      <c r="D35" s="56"/>
      <c r="E35" s="246"/>
      <c r="F35" s="247"/>
      <c r="G35" s="55">
        <v>2</v>
      </c>
      <c r="H35" s="57"/>
      <c r="I35" s="58"/>
      <c r="J35" s="56"/>
      <c r="K35" s="59">
        <f>C35*'[1]RAZDEL A'!$C$5+D35*'[1]RAZDEL A'!$D$5+E35*'[1]RAZDEL A'!$E$5+F35*'[1]RAZDEL A'!$F$5+G35*'[1]RAZDEL A'!$G$5+H35*'[1]RAZDEL A'!$H$5+I35*'[1]RAZDEL A'!$I$5+J35*'[1]RAZDEL A'!$J$5</f>
        <v>36</v>
      </c>
    </row>
    <row r="36" spans="1:11" ht="15.75" x14ac:dyDescent="0.25">
      <c r="A36" s="60" t="s">
        <v>10</v>
      </c>
      <c r="B36" s="61" t="s">
        <v>97</v>
      </c>
      <c r="C36" s="62"/>
      <c r="D36" s="63"/>
      <c r="E36" s="242">
        <v>1</v>
      </c>
      <c r="F36" s="243">
        <v>2</v>
      </c>
      <c r="G36" s="62"/>
      <c r="H36" s="63"/>
      <c r="I36" s="62"/>
      <c r="J36" s="63"/>
      <c r="K36" s="59">
        <f>C36*'[1]RAZDEL A'!$C$5+D36*'[1]RAZDEL A'!$D$5+E36*'[1]RAZDEL A'!$E$5+F36*'[1]RAZDEL A'!$F$5+G36*'[1]RAZDEL A'!$G$5+H36*'[1]RAZDEL A'!$H$5+I36*'[1]RAZDEL A'!$I$5+J36*'[1]RAZDEL A'!$J$5</f>
        <v>54</v>
      </c>
    </row>
    <row r="37" spans="1:11" ht="15.75" x14ac:dyDescent="0.25">
      <c r="A37" s="60" t="s">
        <v>12</v>
      </c>
      <c r="B37" s="61" t="s">
        <v>96</v>
      </c>
      <c r="C37" s="62"/>
      <c r="D37" s="63"/>
      <c r="E37" s="242"/>
      <c r="F37" s="243"/>
      <c r="G37" s="62">
        <v>2</v>
      </c>
      <c r="H37" s="63">
        <v>1</v>
      </c>
      <c r="I37" s="62"/>
      <c r="J37" s="63"/>
      <c r="K37" s="59">
        <f>C37*'[1]RAZDEL A'!$C$5+D37*'[1]RAZDEL A'!$D$5+E37*'[1]RAZDEL A'!$E$5+F37*'[1]RAZDEL A'!$F$5+G37*'[1]RAZDEL A'!$G$5+H37*'[1]RAZDEL A'!$H$5+I37*'[1]RAZDEL A'!$I$5+J37*'[1]RAZDEL A'!$J$5</f>
        <v>54</v>
      </c>
    </row>
    <row r="38" spans="1:11" ht="15.75" x14ac:dyDescent="0.25">
      <c r="A38" s="51"/>
      <c r="B38" s="498" t="s">
        <v>162</v>
      </c>
      <c r="C38" s="498"/>
      <c r="D38" s="498"/>
      <c r="E38" s="498"/>
      <c r="F38" s="498"/>
      <c r="G38" s="498"/>
      <c r="H38" s="498"/>
      <c r="I38" s="498"/>
      <c r="J38" s="498"/>
      <c r="K38" s="52"/>
    </row>
    <row r="39" spans="1:11" ht="26.25" x14ac:dyDescent="0.25">
      <c r="A39" s="64" t="s">
        <v>8</v>
      </c>
      <c r="B39" s="65" t="s">
        <v>181</v>
      </c>
      <c r="C39" s="66"/>
      <c r="D39" s="63"/>
      <c r="E39" s="248"/>
      <c r="F39" s="243"/>
      <c r="G39" s="66"/>
      <c r="H39" s="68"/>
      <c r="I39" s="67">
        <v>3</v>
      </c>
      <c r="J39" s="63">
        <v>3</v>
      </c>
      <c r="K39" s="59">
        <f>C39*'[1]RAZDEL A'!$C$5+D39*'[1]RAZDEL A'!$D$5+E39*'[1]RAZDEL A'!$E$5+F39*'[1]RAZDEL A'!$F$5+G39*'[1]RAZDEL A'!$G$5+H39*'[1]RAZDEL A'!$H$5+I39*'[1]RAZDEL A'!$I$5+J39*'[1]RAZDEL A'!$J$5</f>
        <v>93</v>
      </c>
    </row>
    <row r="40" spans="1:11" ht="15.75" x14ac:dyDescent="0.25">
      <c r="A40" s="64" t="s">
        <v>10</v>
      </c>
      <c r="B40" s="69" t="s">
        <v>101</v>
      </c>
      <c r="C40" s="66">
        <v>3</v>
      </c>
      <c r="D40" s="63">
        <v>2</v>
      </c>
      <c r="E40" s="248">
        <v>2</v>
      </c>
      <c r="F40" s="243"/>
      <c r="G40" s="66"/>
      <c r="H40" s="68"/>
      <c r="I40" s="67"/>
      <c r="J40" s="63"/>
      <c r="K40" s="59">
        <f>C40*'[1]RAZDEL A'!$C$5+D40*'[1]RAZDEL A'!$D$5+E40*'[1]RAZDEL A'!$E$5+F40*'[1]RAZDEL A'!$F$5+G40*'[1]RAZDEL A'!$G$5+H40*'[1]RAZDEL A'!$H$5+I40*'[1]RAZDEL A'!$I$5+J40*'[1]RAZDEL A'!$J$5</f>
        <v>126</v>
      </c>
    </row>
    <row r="41" spans="1:11" ht="15.75" x14ac:dyDescent="0.25">
      <c r="A41" s="64" t="s">
        <v>12</v>
      </c>
      <c r="B41" s="69" t="s">
        <v>100</v>
      </c>
      <c r="C41" s="66">
        <v>3</v>
      </c>
      <c r="D41" s="63"/>
      <c r="E41" s="248"/>
      <c r="F41" s="243"/>
      <c r="G41" s="66"/>
      <c r="H41" s="68"/>
      <c r="I41" s="67"/>
      <c r="J41" s="63"/>
      <c r="K41" s="59">
        <f>C41*'[1]RAZDEL A'!$C$5+D41*'[1]RAZDEL A'!$D$5+E41*'[1]RAZDEL A'!$E$5+F41*'[1]RAZDEL A'!$F$5+G41*'[1]RAZDEL A'!$G$5+H41*'[1]RAZDEL A'!$H$5+I41*'[1]RAZDEL A'!$I$5+J41*'[1]RAZDEL A'!$J$5</f>
        <v>54</v>
      </c>
    </row>
    <row r="42" spans="1:11" ht="15.75" x14ac:dyDescent="0.25">
      <c r="A42" s="60" t="s">
        <v>14</v>
      </c>
      <c r="B42" s="69" t="s">
        <v>102</v>
      </c>
      <c r="C42" s="66"/>
      <c r="D42" s="63"/>
      <c r="E42" s="248">
        <v>2</v>
      </c>
      <c r="F42" s="243">
        <v>2</v>
      </c>
      <c r="G42" s="66"/>
      <c r="H42" s="68"/>
      <c r="I42" s="67"/>
      <c r="J42" s="63"/>
      <c r="K42" s="59">
        <f>C42*'[1]RAZDEL A'!$C$5+D42*'[1]RAZDEL A'!$D$5+E42*'[1]RAZDEL A'!$E$5+F42*'[1]RAZDEL A'!$F$5+G42*'[1]RAZDEL A'!$G$5+H42*'[1]RAZDEL A'!$H$5+I42*'[1]RAZDEL A'!$I$5+J42*'[1]RAZDEL A'!$J$5</f>
        <v>72</v>
      </c>
    </row>
    <row r="43" spans="1:11" ht="31.5" x14ac:dyDescent="0.25">
      <c r="A43" s="60" t="s">
        <v>16</v>
      </c>
      <c r="B43" s="69" t="s">
        <v>103</v>
      </c>
      <c r="C43" s="66"/>
      <c r="D43" s="63"/>
      <c r="E43" s="248"/>
      <c r="F43" s="243"/>
      <c r="G43" s="66">
        <v>3</v>
      </c>
      <c r="H43" s="68"/>
      <c r="I43" s="67"/>
      <c r="J43" s="63"/>
      <c r="K43" s="59">
        <f>C43*'[1]RAZDEL A'!$C$5+D43*'[1]RAZDEL A'!$D$5+E43*'[1]RAZDEL A'!$E$5+F43*'[1]RAZDEL A'!$F$5+G43*'[1]RAZDEL A'!$G$5+H43*'[1]RAZDEL A'!$H$5+I43*'[1]RAZDEL A'!$I$5+J43*'[1]RAZDEL A'!$J$5</f>
        <v>54</v>
      </c>
    </row>
    <row r="44" spans="1:11" ht="31.5" x14ac:dyDescent="0.25">
      <c r="A44" s="64" t="s">
        <v>18</v>
      </c>
      <c r="B44" s="69" t="s">
        <v>104</v>
      </c>
      <c r="C44" s="66"/>
      <c r="D44" s="63"/>
      <c r="E44" s="248"/>
      <c r="F44" s="243"/>
      <c r="G44" s="66">
        <v>2</v>
      </c>
      <c r="H44" s="68">
        <v>2</v>
      </c>
      <c r="I44" s="67"/>
      <c r="J44" s="63"/>
      <c r="K44" s="59">
        <f>C44*'[1]RAZDEL A'!$C$5+D44*'[1]RAZDEL A'!$D$5+E44*'[1]RAZDEL A'!$E$5+F44*'[1]RAZDEL A'!$F$5+G44*'[1]RAZDEL A'!$G$5+H44*'[1]RAZDEL A'!$H$5+I44*'[1]RAZDEL A'!$I$5+J44*'[1]RAZDEL A'!$J$5</f>
        <v>72</v>
      </c>
    </row>
    <row r="45" spans="1:11" ht="15.75" x14ac:dyDescent="0.25">
      <c r="A45" s="51"/>
      <c r="B45" s="499" t="s">
        <v>163</v>
      </c>
      <c r="C45" s="500"/>
      <c r="D45" s="500"/>
      <c r="E45" s="500"/>
      <c r="F45" s="500"/>
      <c r="G45" s="500"/>
      <c r="H45" s="500"/>
      <c r="I45" s="500"/>
      <c r="J45" s="500"/>
      <c r="K45" s="70"/>
    </row>
    <row r="46" spans="1:11" ht="15.75" x14ac:dyDescent="0.25">
      <c r="A46" s="71" t="s">
        <v>8</v>
      </c>
      <c r="B46" s="69" t="s">
        <v>110</v>
      </c>
      <c r="C46" s="72"/>
      <c r="D46" s="73"/>
      <c r="E46" s="249"/>
      <c r="F46" s="250"/>
      <c r="G46" s="75">
        <v>2</v>
      </c>
      <c r="H46" s="76">
        <v>2</v>
      </c>
      <c r="I46" s="75"/>
      <c r="J46" s="76"/>
      <c r="K46" s="59">
        <f>C46*'[1]RAZDEL A'!$C$5+D46*'[1]RAZDEL A'!$D$5+E46*'[1]RAZDEL A'!$E$5+F46*'[1]RAZDEL A'!$F$5+G46*'[1]RAZDEL A'!$G$5+H46*'[1]RAZDEL A'!$H$5+I46*'[1]RAZDEL A'!$I$5+J46*'[1]RAZDEL A'!$J$5</f>
        <v>72</v>
      </c>
    </row>
    <row r="47" spans="1:11" ht="15.75" x14ac:dyDescent="0.25">
      <c r="A47" s="71" t="s">
        <v>10</v>
      </c>
      <c r="B47" s="69" t="s">
        <v>112</v>
      </c>
      <c r="C47" s="77"/>
      <c r="D47" s="78"/>
      <c r="E47" s="251"/>
      <c r="F47" s="252"/>
      <c r="G47" s="80"/>
      <c r="H47" s="81"/>
      <c r="I47" s="80">
        <v>2</v>
      </c>
      <c r="J47" s="81">
        <v>2</v>
      </c>
      <c r="K47" s="59">
        <f>C47*'[1]RAZDEL A'!$C$5+D47*'[1]RAZDEL A'!$D$5+E47*'[1]RAZDEL A'!$E$5+F47*'[1]RAZDEL A'!$F$5+G47*'[1]RAZDEL A'!$G$5+H47*'[1]RAZDEL A'!$H$5+I47*'[1]RAZDEL A'!$I$5+J47*'[1]RAZDEL A'!$J$5</f>
        <v>62</v>
      </c>
    </row>
    <row r="48" spans="1:11" ht="63" x14ac:dyDescent="0.25">
      <c r="A48" s="60" t="s">
        <v>12</v>
      </c>
      <c r="B48" s="69" t="s">
        <v>164</v>
      </c>
      <c r="C48" s="82"/>
      <c r="D48" s="83"/>
      <c r="E48" s="253">
        <v>1</v>
      </c>
      <c r="F48" s="254">
        <v>2</v>
      </c>
      <c r="G48" s="84"/>
      <c r="H48" s="83"/>
      <c r="I48" s="84"/>
      <c r="J48" s="83"/>
      <c r="K48" s="59">
        <f>C48*'[1]RAZDEL A'!$C$5+D48*'[1]RAZDEL A'!$D$5+E48*'[1]RAZDEL A'!$E$5+F48*'[1]RAZDEL A'!$F$5+G48*'[1]RAZDEL A'!$G$5+H48*'[1]RAZDEL A'!$H$5+I48*'[1]RAZDEL A'!$I$5+J48*'[1]RAZDEL A'!$J$5</f>
        <v>54</v>
      </c>
    </row>
    <row r="49" spans="1:11" ht="31.5" x14ac:dyDescent="0.25">
      <c r="A49" s="60" t="s">
        <v>14</v>
      </c>
      <c r="B49" s="85" t="s">
        <v>111</v>
      </c>
      <c r="C49" s="82"/>
      <c r="D49" s="83"/>
      <c r="E49" s="255"/>
      <c r="F49" s="254"/>
      <c r="G49" s="82">
        <v>2</v>
      </c>
      <c r="H49" s="83">
        <v>3</v>
      </c>
      <c r="I49" s="82"/>
      <c r="J49" s="83"/>
      <c r="K49" s="59">
        <f>C49*'[1]RAZDEL A'!$C$5+D49*'[1]RAZDEL A'!$D$5+E49*'[1]RAZDEL A'!$E$5+F49*'[1]RAZDEL A'!$F$5+G49*'[1]RAZDEL A'!$G$5+H49*'[1]RAZDEL A'!$H$5+I49*'[1]RAZDEL A'!$I$5+J49*'[1]RAZDEL A'!$J$5</f>
        <v>90</v>
      </c>
    </row>
    <row r="50" spans="1:11" ht="63" x14ac:dyDescent="0.25">
      <c r="A50" s="60" t="s">
        <v>16</v>
      </c>
      <c r="B50" s="85" t="s">
        <v>165</v>
      </c>
      <c r="C50" s="82"/>
      <c r="D50" s="83"/>
      <c r="E50" s="255"/>
      <c r="F50" s="254"/>
      <c r="G50" s="82"/>
      <c r="H50" s="83"/>
      <c r="I50" s="82">
        <v>2</v>
      </c>
      <c r="J50" s="83">
        <v>2</v>
      </c>
      <c r="K50" s="59">
        <f>C50*'[1]RAZDEL A'!$C$5+D50*'[1]RAZDEL A'!$D$5+E50*'[1]RAZDEL A'!$E$5+F50*'[1]RAZDEL A'!$F$5+G50*'[1]RAZDEL A'!$G$5+H50*'[1]RAZDEL A'!$H$5+I50*'[1]RAZDEL A'!$I$5+J50*'[1]RAZDEL A'!$J$5</f>
        <v>62</v>
      </c>
    </row>
    <row r="51" spans="1:11" ht="15.75" x14ac:dyDescent="0.25">
      <c r="A51" s="60" t="s">
        <v>18</v>
      </c>
      <c r="B51" s="86" t="s">
        <v>113</v>
      </c>
      <c r="C51" s="82"/>
      <c r="D51" s="83"/>
      <c r="E51" s="255"/>
      <c r="F51" s="254"/>
      <c r="G51" s="82"/>
      <c r="H51" s="83"/>
      <c r="I51" s="82"/>
      <c r="J51" s="83">
        <v>2</v>
      </c>
      <c r="K51" s="59">
        <f>C51*'[1]RAZDEL A'!$C$5+D51*'[1]RAZDEL A'!$D$5+E51*'[1]RAZDEL A'!$E$5+F51*'[1]RAZDEL A'!$F$5+G51*'[1]RAZDEL A'!$G$5+H51*'[1]RAZDEL A'!$H$5+I51*'[1]RAZDEL A'!$I$5+J51*'[1]RAZDEL A'!$J$5</f>
        <v>26</v>
      </c>
    </row>
    <row r="52" spans="1:11" ht="47.25" x14ac:dyDescent="0.25">
      <c r="A52" s="60" t="s">
        <v>20</v>
      </c>
      <c r="B52" s="85" t="s">
        <v>114</v>
      </c>
      <c r="C52" s="82"/>
      <c r="D52" s="83"/>
      <c r="E52" s="255"/>
      <c r="F52" s="254"/>
      <c r="G52" s="82"/>
      <c r="H52" s="83"/>
      <c r="I52" s="82"/>
      <c r="J52" s="83">
        <v>2</v>
      </c>
      <c r="K52" s="59">
        <f>C52*'[1]RAZDEL A'!$C$5+D52*'[1]RAZDEL A'!$D$5+E52*'[1]RAZDEL A'!$E$5+F52*'[1]RAZDEL A'!$F$5+G52*'[1]RAZDEL A'!$G$5+H52*'[1]RAZDEL A'!$H$5+I52*'[1]RAZDEL A'!$I$5+J52*'[1]RAZDEL A'!$J$5</f>
        <v>26</v>
      </c>
    </row>
    <row r="53" spans="1:11" ht="31.5" x14ac:dyDescent="0.25">
      <c r="A53" s="60" t="s">
        <v>22</v>
      </c>
      <c r="B53" s="85" t="s">
        <v>116</v>
      </c>
      <c r="C53" s="82"/>
      <c r="D53" s="83"/>
      <c r="E53" s="255"/>
      <c r="F53" s="254"/>
      <c r="G53" s="82"/>
      <c r="H53" s="83"/>
      <c r="I53" s="82">
        <v>2</v>
      </c>
      <c r="J53" s="83">
        <v>2</v>
      </c>
      <c r="K53" s="59">
        <f>C53*'[1]RAZDEL A'!$C$5+D53*'[1]RAZDEL A'!$D$5+E53*'[1]RAZDEL A'!$E$5+F53*'[1]RAZDEL A'!$F$5+G53*'[1]RAZDEL A'!$G$5+H53*'[1]RAZDEL A'!$H$5+I53*'[1]RAZDEL A'!$I$5+J53*'[1]RAZDEL A'!$J$5</f>
        <v>62</v>
      </c>
    </row>
    <row r="54" spans="1:11" ht="15.75" x14ac:dyDescent="0.25">
      <c r="A54" s="60" t="s">
        <v>24</v>
      </c>
      <c r="B54" s="86" t="s">
        <v>115</v>
      </c>
      <c r="C54" s="82"/>
      <c r="D54" s="83"/>
      <c r="E54" s="255"/>
      <c r="F54" s="254"/>
      <c r="G54" s="82"/>
      <c r="H54" s="83"/>
      <c r="I54" s="82">
        <v>2</v>
      </c>
      <c r="J54" s="83"/>
      <c r="K54" s="59">
        <f>C54*'[1]RAZDEL A'!$C$5+D54*'[1]RAZDEL A'!$D$5+E54*'[1]RAZDEL A'!$E$5+F54*'[1]RAZDEL A'!$F$5+G54*'[1]RAZDEL A'!$G$5+H54*'[1]RAZDEL A'!$H$5+I54*'[1]RAZDEL A'!$I$5+J54*'[1]RAZDEL A'!$J$5</f>
        <v>36</v>
      </c>
    </row>
    <row r="55" spans="1:11" ht="15.75" x14ac:dyDescent="0.25">
      <c r="A55" s="60">
        <v>10</v>
      </c>
      <c r="B55" s="87" t="s">
        <v>105</v>
      </c>
      <c r="C55" s="82"/>
      <c r="D55" s="83"/>
      <c r="E55" s="255"/>
      <c r="F55" s="254"/>
      <c r="G55" s="82"/>
      <c r="H55" s="83"/>
      <c r="I55" s="82"/>
      <c r="J55" s="83"/>
      <c r="K55" s="88"/>
    </row>
    <row r="56" spans="1:11" ht="15.75" x14ac:dyDescent="0.25">
      <c r="A56" s="60" t="s">
        <v>166</v>
      </c>
      <c r="B56" s="89" t="s">
        <v>106</v>
      </c>
      <c r="C56" s="82"/>
      <c r="D56" s="83">
        <v>4</v>
      </c>
      <c r="E56" s="255"/>
      <c r="F56" s="254"/>
      <c r="G56" s="82"/>
      <c r="H56" s="83"/>
      <c r="I56" s="82"/>
      <c r="J56" s="83"/>
      <c r="K56" s="59">
        <f>C56*'[1]RAZDEL A'!$C$5+D56*'[1]RAZDEL A'!$D$5+E56*'[1]RAZDEL A'!$E$5+F56*'[1]RAZDEL A'!$F$5+G56*'[1]RAZDEL A'!$G$5+H56*'[1]RAZDEL A'!$H$5+I56*'[1]RAZDEL A'!$I$5+J56*'[1]RAZDEL A'!$J$5</f>
        <v>72</v>
      </c>
    </row>
    <row r="57" spans="1:11" ht="15.75" x14ac:dyDescent="0.25">
      <c r="A57" s="60" t="s">
        <v>167</v>
      </c>
      <c r="B57" s="89" t="s">
        <v>107</v>
      </c>
      <c r="C57" s="82"/>
      <c r="D57" s="83"/>
      <c r="E57" s="255">
        <v>4</v>
      </c>
      <c r="F57" s="254"/>
      <c r="G57" s="82"/>
      <c r="H57" s="83"/>
      <c r="I57" s="82"/>
      <c r="J57" s="83"/>
      <c r="K57" s="59">
        <f>C57*'[1]RAZDEL A'!$C$5+D57*'[1]RAZDEL A'!$D$5+E57*'[1]RAZDEL A'!$E$5+F57*'[1]RAZDEL A'!$F$5+G57*'[1]RAZDEL A'!$G$5+H57*'[1]RAZDEL A'!$H$5+I57*'[1]RAZDEL A'!$I$5+J57*'[1]RAZDEL A'!$J$5</f>
        <v>72</v>
      </c>
    </row>
    <row r="58" spans="1:11" ht="31.5" x14ac:dyDescent="0.25">
      <c r="A58" s="60" t="s">
        <v>168</v>
      </c>
      <c r="B58" s="90" t="s">
        <v>117</v>
      </c>
      <c r="C58" s="91"/>
      <c r="D58" s="92"/>
      <c r="E58" s="256"/>
      <c r="F58" s="254">
        <v>4</v>
      </c>
      <c r="G58" s="91"/>
      <c r="H58" s="83"/>
      <c r="I58" s="82"/>
      <c r="J58" s="83"/>
      <c r="K58" s="59">
        <f>C58*'[1]RAZDEL A'!$C$5+D58*'[1]RAZDEL A'!$D$5+E58*'[1]RAZDEL A'!$E$5+F58*'[1]RAZDEL A'!$F$5+G58*'[1]RAZDEL A'!$G$5+H58*'[1]RAZDEL A'!$H$5+I58*'[1]RAZDEL A'!$I$5+J58*'[1]RAZDEL A'!$J$5</f>
        <v>72</v>
      </c>
    </row>
    <row r="59" spans="1:11" ht="15.75" x14ac:dyDescent="0.25">
      <c r="A59" s="60" t="s">
        <v>169</v>
      </c>
      <c r="B59" s="89" t="s">
        <v>108</v>
      </c>
      <c r="C59" s="82"/>
      <c r="D59" s="83"/>
      <c r="E59" s="255"/>
      <c r="F59" s="254"/>
      <c r="G59" s="82">
        <v>3</v>
      </c>
      <c r="H59" s="83"/>
      <c r="I59" s="82"/>
      <c r="J59" s="83"/>
      <c r="K59" s="59">
        <f>C59*'[1]RAZDEL A'!$C$5+D59*'[1]RAZDEL A'!$D$5+E59*'[1]RAZDEL A'!$E$5+F59*'[1]RAZDEL A'!$F$5+G59*'[1]RAZDEL A'!$G$5+H59*'[1]RAZDEL A'!$H$5+I59*'[1]RAZDEL A'!$I$5+J59*'[1]RAZDEL A'!$J$5</f>
        <v>54</v>
      </c>
    </row>
    <row r="60" spans="1:11" ht="15.75" x14ac:dyDescent="0.25">
      <c r="A60" s="60" t="s">
        <v>170</v>
      </c>
      <c r="B60" s="89" t="s">
        <v>118</v>
      </c>
      <c r="C60" s="82"/>
      <c r="D60" s="83"/>
      <c r="E60" s="255"/>
      <c r="F60" s="254"/>
      <c r="G60" s="82"/>
      <c r="H60" s="83">
        <v>6</v>
      </c>
      <c r="I60" s="82"/>
      <c r="J60" s="83"/>
      <c r="K60" s="59">
        <f>C60*'[1]RAZDEL A'!$C$5+D60*'[1]RAZDEL A'!$D$5+E60*'[1]RAZDEL A'!$E$5+F60*'[1]RAZDEL A'!$F$5+G60*'[1]RAZDEL A'!$G$5+H60*'[1]RAZDEL A'!$H$5+I60*'[1]RAZDEL A'!$I$5+J60*'[1]RAZDEL A'!$J$5</f>
        <v>108</v>
      </c>
    </row>
    <row r="61" spans="1:11" ht="31.5" x14ac:dyDescent="0.25">
      <c r="A61" s="60" t="s">
        <v>171</v>
      </c>
      <c r="B61" s="90" t="s">
        <v>172</v>
      </c>
      <c r="C61" s="82"/>
      <c r="D61" s="83"/>
      <c r="E61" s="255"/>
      <c r="F61" s="254"/>
      <c r="G61" s="82"/>
      <c r="H61" s="83"/>
      <c r="I61" s="82">
        <v>3</v>
      </c>
      <c r="J61" s="83">
        <v>3</v>
      </c>
      <c r="K61" s="59">
        <f>C61*'[1]RAZDEL A'!$C$5+D61*'[1]RAZDEL A'!$D$5+E61*'[1]RAZDEL A'!$E$5+F61*'[1]RAZDEL A'!$F$5+G61*'[1]RAZDEL A'!$G$5+H61*'[1]RAZDEL A'!$H$5+I61*'[1]RAZDEL A'!$I$5+J61*'[1]RAZDEL A'!$J$5</f>
        <v>93</v>
      </c>
    </row>
    <row r="62" spans="1:11" ht="31.5" x14ac:dyDescent="0.25">
      <c r="A62" s="60" t="s">
        <v>173</v>
      </c>
      <c r="B62" s="69" t="s">
        <v>119</v>
      </c>
      <c r="C62" s="82"/>
      <c r="D62" s="83"/>
      <c r="E62" s="255"/>
      <c r="F62" s="254"/>
      <c r="G62" s="82"/>
      <c r="H62" s="83">
        <v>2</v>
      </c>
      <c r="I62" s="82"/>
      <c r="J62" s="83"/>
      <c r="K62" s="59">
        <f>C62*'[1]RAZDEL A'!$C$5+D62*'[1]RAZDEL A'!$D$5+E62*'[1]RAZDEL A'!$E$5+F62*'[1]RAZDEL A'!$F$5+G62*'[1]RAZDEL A'!$G$5+H62*'[1]RAZDEL A'!$H$5+I62*'[1]RAZDEL A'!$I$5+J62*'[1]RAZDEL A'!$J$5</f>
        <v>36</v>
      </c>
    </row>
    <row r="63" spans="1:11" ht="31.5" x14ac:dyDescent="0.25">
      <c r="A63" s="60" t="s">
        <v>174</v>
      </c>
      <c r="B63" s="69" t="s">
        <v>175</v>
      </c>
      <c r="C63" s="82"/>
      <c r="D63" s="83"/>
      <c r="E63" s="255"/>
      <c r="F63" s="254"/>
      <c r="G63" s="82"/>
      <c r="H63" s="83"/>
      <c r="I63" s="82">
        <v>2</v>
      </c>
      <c r="J63" s="83">
        <v>2</v>
      </c>
      <c r="K63" s="59">
        <f>C63*'[1]RAZDEL A'!$C$5+D63*'[1]RAZDEL A'!$D$5+E63*'[1]RAZDEL A'!$E$5+F63*'[1]RAZDEL A'!$F$5+G63*'[1]RAZDEL A'!$G$5+H63*'[1]RAZDEL A'!$H$5+I63*'[1]RAZDEL A'!$I$5+J63*'[1]RAZDEL A'!$J$5</f>
        <v>62</v>
      </c>
    </row>
    <row r="64" spans="1:11" ht="31.5" x14ac:dyDescent="0.25">
      <c r="A64" s="60" t="s">
        <v>176</v>
      </c>
      <c r="B64" s="69" t="s">
        <v>177</v>
      </c>
      <c r="C64" s="82"/>
      <c r="D64" s="83"/>
      <c r="E64" s="255"/>
      <c r="F64" s="254"/>
      <c r="G64" s="82"/>
      <c r="H64" s="83"/>
      <c r="I64" s="82">
        <v>2</v>
      </c>
      <c r="J64" s="83"/>
      <c r="K64" s="59">
        <f>C64*'[1]RAZDEL A'!$C$5+D64*'[1]RAZDEL A'!$D$5+E64*'[1]RAZDEL A'!$E$5+F64*'[1]RAZDEL A'!$F$5+G64*'[1]RAZDEL A'!$G$5+H64*'[1]RAZDEL A'!$H$5+I64*'[1]RAZDEL A'!$I$5+J64*'[1]RAZDEL A'!$J$5</f>
        <v>36</v>
      </c>
    </row>
    <row r="65" spans="1:11" ht="31.5" x14ac:dyDescent="0.25">
      <c r="A65" s="60" t="s">
        <v>178</v>
      </c>
      <c r="B65" s="93" t="s">
        <v>179</v>
      </c>
      <c r="C65" s="94"/>
      <c r="D65" s="95"/>
      <c r="E65" s="257"/>
      <c r="F65" s="258"/>
      <c r="G65" s="501">
        <v>60</v>
      </c>
      <c r="H65" s="502"/>
      <c r="I65" s="82">
        <v>2</v>
      </c>
      <c r="J65" s="83">
        <v>2</v>
      </c>
      <c r="K65" s="59">
        <f>C65*'[1]RAZDEL A'!$C$5+D65*'[1]RAZDEL A'!$D$5+E65*'[1]RAZDEL A'!$E$5+F65*'[1]RAZDEL A'!$F$5+I65*'[1]RAZDEL A'!$I$5+J65*'[1]RAZDEL A'!$J$5+G65</f>
        <v>122</v>
      </c>
    </row>
    <row r="66" spans="1:11" ht="15.75" x14ac:dyDescent="0.25">
      <c r="A66" s="60"/>
      <c r="B66" s="97" t="s">
        <v>180</v>
      </c>
      <c r="C66" s="60">
        <v>6</v>
      </c>
      <c r="D66" s="98">
        <v>6</v>
      </c>
      <c r="E66" s="259">
        <v>10</v>
      </c>
      <c r="F66" s="260">
        <v>10</v>
      </c>
      <c r="G66" s="99">
        <v>16</v>
      </c>
      <c r="H66" s="100">
        <v>16</v>
      </c>
      <c r="I66" s="99">
        <v>20</v>
      </c>
      <c r="J66" s="100">
        <v>20</v>
      </c>
      <c r="K66" s="59">
        <f>C66*'[1]RAZDEL A'!$C$5+D66*'[1]RAZDEL A'!$D$5+E66*'[1]RAZDEL A'!$E$5+F66*'[1]RAZDEL A'!$F$5+G66*'[1]RAZDEL A'!$G$5+H66*'[1]RAZDEL A'!$H$5+I66*'[1]RAZDEL A'!$I$5+J66*'[1]RAZDEL A'!$J$5+G65</f>
        <v>1832</v>
      </c>
    </row>
    <row r="67" spans="1:11" ht="50.25" customHeight="1" x14ac:dyDescent="0.25">
      <c r="A67" s="503" t="s">
        <v>182</v>
      </c>
      <c r="B67" s="504"/>
      <c r="C67" s="62"/>
      <c r="D67" s="63"/>
      <c r="E67" s="242"/>
      <c r="F67" s="243"/>
      <c r="G67" s="101">
        <v>3</v>
      </c>
      <c r="H67" s="100">
        <v>3</v>
      </c>
      <c r="I67" s="101">
        <v>3</v>
      </c>
      <c r="J67" s="100">
        <v>3</v>
      </c>
      <c r="K67" s="59">
        <f>C67*'[1]RAZDEL A'!$C$5+D67*'[1]RAZDEL A'!$D$5+E67*'[1]RAZDEL A'!$E$5+F67*'[1]RAZDEL A'!$F$5+G67*'[1]RAZDEL A'!$G$5+H67*'[1]RAZDEL A'!$H$5+I67*'[1]RAZDEL A'!$I$5+J67*'[1]RAZDEL A'!$J$5</f>
        <v>201</v>
      </c>
    </row>
    <row r="68" spans="1:11" ht="31.5" x14ac:dyDescent="0.25">
      <c r="A68" s="60">
        <v>1</v>
      </c>
      <c r="B68" s="69" t="s">
        <v>9</v>
      </c>
      <c r="C68" s="62"/>
      <c r="D68" s="63"/>
      <c r="E68" s="242"/>
      <c r="F68" s="243"/>
      <c r="G68" s="101">
        <v>1</v>
      </c>
      <c r="H68" s="100">
        <v>1</v>
      </c>
      <c r="I68" s="101">
        <v>1</v>
      </c>
      <c r="J68" s="100">
        <v>1</v>
      </c>
      <c r="K68" s="59">
        <f>C68*'[1]RAZDEL A'!$C$5+D68*'[1]RAZDEL A'!$D$5+E68*'[1]RAZDEL A'!$E$5+F68*'[1]RAZDEL A'!$F$5+G68*'[1]RAZDEL A'!$G$5+H68*'[1]RAZDEL A'!$H$5+I68*'[1]RAZDEL A'!$I$5+J68*'[1]RAZDEL A'!$J$5</f>
        <v>67</v>
      </c>
    </row>
    <row r="69" spans="1:11" ht="31.5" x14ac:dyDescent="0.25">
      <c r="A69" s="60">
        <v>2</v>
      </c>
      <c r="B69" s="85" t="s">
        <v>111</v>
      </c>
      <c r="C69" s="62"/>
      <c r="D69" s="63"/>
      <c r="E69" s="242"/>
      <c r="F69" s="243"/>
      <c r="G69" s="101">
        <v>1</v>
      </c>
      <c r="H69" s="100">
        <v>1</v>
      </c>
      <c r="I69" s="101"/>
      <c r="J69" s="100"/>
      <c r="K69" s="59">
        <f>C69*'[1]RAZDEL A'!$C$5+D69*'[1]RAZDEL A'!$D$5+E69*'[1]RAZDEL A'!$E$5+F69*'[1]RAZDEL A'!$F$5+G69*'[1]RAZDEL A'!$G$5+H69*'[1]RAZDEL A'!$H$5+I69*'[1]RAZDEL A'!$I$5+J69*'[1]RAZDEL A'!$J$5</f>
        <v>36</v>
      </c>
    </row>
    <row r="70" spans="1:11" ht="15.75" x14ac:dyDescent="0.25">
      <c r="A70" s="60">
        <v>3</v>
      </c>
      <c r="B70" s="69" t="s">
        <v>112</v>
      </c>
      <c r="C70" s="62"/>
      <c r="D70" s="63"/>
      <c r="E70" s="242"/>
      <c r="F70" s="243"/>
      <c r="G70" s="101"/>
      <c r="H70" s="100"/>
      <c r="I70" s="101">
        <v>1</v>
      </c>
      <c r="J70" s="100">
        <v>1</v>
      </c>
      <c r="K70" s="59">
        <f>C70*'[1]RAZDEL A'!$C$5+D70*'[1]RAZDEL A'!$D$5+E70*'[1]RAZDEL A'!$E$5+F70*'[1]RAZDEL A'!$F$5+G70*'[1]RAZDEL A'!$G$5+H70*'[1]RAZDEL A'!$H$5+I70*'[1]RAZDEL A'!$I$5+J70*'[1]RAZDEL A'!$J$5</f>
        <v>31</v>
      </c>
    </row>
    <row r="71" spans="1:11" ht="63" x14ac:dyDescent="0.25">
      <c r="A71" s="60">
        <v>4</v>
      </c>
      <c r="B71" s="85" t="s">
        <v>165</v>
      </c>
      <c r="C71" s="62"/>
      <c r="D71" s="63"/>
      <c r="E71" s="242"/>
      <c r="F71" s="243"/>
      <c r="G71" s="101"/>
      <c r="H71" s="100"/>
      <c r="I71" s="101">
        <v>1</v>
      </c>
      <c r="J71" s="100">
        <v>1</v>
      </c>
      <c r="K71" s="59">
        <f>C71*'[1]RAZDEL A'!$C$5+D71*'[1]RAZDEL A'!$D$5+E71*'[1]RAZDEL A'!$E$5+F71*'[1]RAZDEL A'!$F$5+G71*'[1]RAZDEL A'!$G$5+H71*'[1]RAZDEL A'!$H$5+I71*'[1]RAZDEL A'!$I$5+J71*'[1]RAZDEL A'!$J$5</f>
        <v>31</v>
      </c>
    </row>
    <row r="72" spans="1:11" ht="31.5" x14ac:dyDescent="0.25">
      <c r="A72" s="60">
        <v>5</v>
      </c>
      <c r="B72" s="69" t="s">
        <v>103</v>
      </c>
      <c r="C72" s="62"/>
      <c r="D72" s="63"/>
      <c r="E72" s="242"/>
      <c r="F72" s="243"/>
      <c r="G72" s="101">
        <v>1</v>
      </c>
      <c r="H72" s="100">
        <v>1</v>
      </c>
      <c r="I72" s="101"/>
      <c r="J72" s="100"/>
      <c r="K72" s="59">
        <f>C72*'[1]RAZDEL A'!$C$5+D72*'[1]RAZDEL A'!$D$5+E72*'[1]RAZDEL A'!$E$5+F72*'[1]RAZDEL A'!$F$5+G72*'[1]RAZDEL A'!$G$5+H72*'[1]RAZDEL A'!$H$5+I72*'[1]RAZDEL A'!$I$5+J72*'[1]RAZDEL A'!$J$5</f>
        <v>36</v>
      </c>
    </row>
    <row r="73" spans="1:11" ht="15.75" x14ac:dyDescent="0.25">
      <c r="A73" s="494" t="s">
        <v>189</v>
      </c>
      <c r="B73" s="495"/>
      <c r="C73" s="60">
        <v>32</v>
      </c>
      <c r="D73" s="98">
        <v>32</v>
      </c>
      <c r="E73" s="259">
        <v>32</v>
      </c>
      <c r="F73" s="260">
        <v>32</v>
      </c>
      <c r="G73" s="60">
        <v>32</v>
      </c>
      <c r="H73" s="98">
        <v>32</v>
      </c>
      <c r="I73" s="60">
        <v>32</v>
      </c>
      <c r="J73" s="98">
        <v>32</v>
      </c>
      <c r="K73" s="88">
        <f>K66+'[1]RAZDEL A'!K62+K67</f>
        <v>2033</v>
      </c>
    </row>
    <row r="74" spans="1:11" ht="15.75" x14ac:dyDescent="0.25">
      <c r="A74" s="494" t="s">
        <v>183</v>
      </c>
      <c r="B74" s="495"/>
      <c r="C74" s="101">
        <v>4</v>
      </c>
      <c r="D74" s="100">
        <v>4</v>
      </c>
      <c r="E74" s="261">
        <v>4</v>
      </c>
      <c r="F74" s="262">
        <v>4</v>
      </c>
      <c r="G74" s="101">
        <v>4</v>
      </c>
      <c r="H74" s="100">
        <v>4</v>
      </c>
      <c r="I74" s="101">
        <v>4</v>
      </c>
      <c r="J74" s="100">
        <v>4</v>
      </c>
      <c r="K74" s="59">
        <f>C74*'[1]RAZDEL A'!$C$5+D74*'[1]RAZDEL A'!$D$5+E74*'[1]RAZDEL A'!$E$5+F74*'[1]RAZDEL A'!$F$5+G74*'[1]RAZDEL A'!$G$5+H74*'[1]RAZDEL A'!$H$5+I74*'[1]RAZDEL A'!$I$5+J74*'[1]RAZDEL A'!$J$5</f>
        <v>556</v>
      </c>
    </row>
    <row r="75" spans="1:11" ht="15.75" x14ac:dyDescent="0.25">
      <c r="A75" s="496" t="s">
        <v>188</v>
      </c>
      <c r="B75" s="497"/>
      <c r="C75" s="101">
        <v>36</v>
      </c>
      <c r="D75" s="100">
        <v>36</v>
      </c>
      <c r="E75" s="263">
        <v>36</v>
      </c>
      <c r="F75" s="262">
        <v>36</v>
      </c>
      <c r="G75" s="99">
        <v>36</v>
      </c>
      <c r="H75" s="100">
        <v>36</v>
      </c>
      <c r="I75" s="99">
        <v>36</v>
      </c>
      <c r="J75" s="100">
        <v>36</v>
      </c>
      <c r="K75" s="102">
        <f>K74+K73</f>
        <v>2589</v>
      </c>
    </row>
  </sheetData>
  <mergeCells count="24">
    <mergeCell ref="A33:K33"/>
    <mergeCell ref="A2:A6"/>
    <mergeCell ref="B2:B3"/>
    <mergeCell ref="C2:J2"/>
    <mergeCell ref="K2:K6"/>
    <mergeCell ref="C3:D3"/>
    <mergeCell ref="E3:F3"/>
    <mergeCell ref="G3:H3"/>
    <mergeCell ref="I3:J3"/>
    <mergeCell ref="C4:J4"/>
    <mergeCell ref="C6:J6"/>
    <mergeCell ref="C8:D8"/>
    <mergeCell ref="E8:F8"/>
    <mergeCell ref="G8:H8"/>
    <mergeCell ref="I8:J8"/>
    <mergeCell ref="B9:J9"/>
    <mergeCell ref="A74:B74"/>
    <mergeCell ref="A75:B75"/>
    <mergeCell ref="B34:J34"/>
    <mergeCell ref="B38:J38"/>
    <mergeCell ref="B45:J45"/>
    <mergeCell ref="G65:H65"/>
    <mergeCell ref="A67:B67"/>
    <mergeCell ref="A73:B7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topLeftCell="A4" workbookViewId="0">
      <selection activeCell="G6" sqref="G6:H10"/>
    </sheetView>
  </sheetViews>
  <sheetFormatPr defaultRowHeight="15" x14ac:dyDescent="0.25"/>
  <cols>
    <col min="1" max="1" width="5.28515625" customWidth="1"/>
    <col min="2" max="2" width="20" customWidth="1"/>
    <col min="3" max="13" width="5.42578125" customWidth="1"/>
  </cols>
  <sheetData>
    <row r="1" spans="1:13" ht="15.75" x14ac:dyDescent="0.25">
      <c r="A1" s="320" t="s">
        <v>190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3" ht="16.5" thickBot="1" x14ac:dyDescent="0.3">
      <c r="A2" s="142"/>
      <c r="B2" s="142"/>
      <c r="C2" s="142"/>
      <c r="D2" s="142"/>
      <c r="E2" s="142"/>
      <c r="F2" s="142"/>
      <c r="G2" s="142"/>
      <c r="H2" s="143"/>
      <c r="I2" s="141"/>
      <c r="J2" s="141"/>
    </row>
    <row r="3" spans="1:13" ht="15.75" thickTop="1" x14ac:dyDescent="0.25">
      <c r="A3" s="482" t="s">
        <v>45</v>
      </c>
      <c r="B3" s="484" t="s">
        <v>46</v>
      </c>
      <c r="C3" s="475" t="s">
        <v>191</v>
      </c>
      <c r="D3" s="487"/>
      <c r="E3" s="487"/>
      <c r="F3" s="487"/>
      <c r="G3" s="487"/>
      <c r="H3" s="487"/>
      <c r="I3" s="487"/>
      <c r="J3" s="487"/>
      <c r="K3" s="487"/>
      <c r="L3" s="487"/>
      <c r="M3" s="488"/>
    </row>
    <row r="4" spans="1:13" x14ac:dyDescent="0.25">
      <c r="A4" s="483"/>
      <c r="B4" s="485"/>
      <c r="C4" s="476" t="s">
        <v>192</v>
      </c>
      <c r="D4" s="489"/>
      <c r="E4" s="489"/>
      <c r="F4" s="489"/>
      <c r="G4" s="489"/>
      <c r="H4" s="489"/>
      <c r="I4" s="489"/>
      <c r="J4" s="489"/>
      <c r="K4" s="489"/>
      <c r="L4" s="489"/>
      <c r="M4" s="490"/>
    </row>
    <row r="5" spans="1:13" ht="15.75" thickBot="1" x14ac:dyDescent="0.3">
      <c r="A5" s="483"/>
      <c r="B5" s="486"/>
      <c r="C5" s="491" t="s">
        <v>193</v>
      </c>
      <c r="D5" s="492"/>
      <c r="E5" s="492"/>
      <c r="F5" s="492"/>
      <c r="G5" s="492"/>
      <c r="H5" s="492"/>
      <c r="I5" s="492"/>
      <c r="J5" s="492"/>
      <c r="K5" s="492"/>
      <c r="L5" s="492"/>
      <c r="M5" s="493"/>
    </row>
    <row r="6" spans="1:13" ht="15.75" thickTop="1" x14ac:dyDescent="0.25">
      <c r="A6" s="483"/>
      <c r="B6" s="145" t="s">
        <v>47</v>
      </c>
      <c r="C6" s="700" t="s">
        <v>139</v>
      </c>
      <c r="D6" s="701"/>
      <c r="E6" s="700" t="s">
        <v>140</v>
      </c>
      <c r="F6" s="701"/>
      <c r="G6" s="1032" t="s">
        <v>141</v>
      </c>
      <c r="H6" s="1033"/>
      <c r="I6" s="741" t="s">
        <v>142</v>
      </c>
      <c r="J6" s="742"/>
      <c r="K6" s="479" t="s">
        <v>194</v>
      </c>
      <c r="L6" s="478"/>
      <c r="M6" s="471"/>
    </row>
    <row r="7" spans="1:13" ht="15.75" thickBot="1" x14ac:dyDescent="0.3">
      <c r="A7" s="483"/>
      <c r="B7" s="145" t="s">
        <v>49</v>
      </c>
      <c r="C7" s="743">
        <v>36</v>
      </c>
      <c r="D7" s="744"/>
      <c r="E7" s="745">
        <v>36</v>
      </c>
      <c r="F7" s="746"/>
      <c r="G7" s="1042">
        <v>36</v>
      </c>
      <c r="H7" s="1043"/>
      <c r="I7" s="743">
        <v>31</v>
      </c>
      <c r="J7" s="744"/>
      <c r="K7" s="480" t="s">
        <v>195</v>
      </c>
      <c r="L7" s="478"/>
      <c r="M7" s="481"/>
    </row>
    <row r="8" spans="1:13" ht="15.75" thickTop="1" x14ac:dyDescent="0.25">
      <c r="A8" s="483"/>
      <c r="B8" s="474" t="s">
        <v>196</v>
      </c>
      <c r="C8" s="475" t="s">
        <v>213</v>
      </c>
      <c r="D8" s="488"/>
      <c r="E8" s="475" t="s">
        <v>210</v>
      </c>
      <c r="F8" s="488"/>
      <c r="G8" s="1044" t="s">
        <v>50</v>
      </c>
      <c r="H8" s="1045"/>
      <c r="I8" s="475" t="s">
        <v>144</v>
      </c>
      <c r="J8" s="488"/>
      <c r="K8" s="477" t="s">
        <v>197</v>
      </c>
      <c r="L8" s="468"/>
      <c r="M8" s="470" t="s">
        <v>198</v>
      </c>
    </row>
    <row r="9" spans="1:13" ht="15.75" thickBot="1" x14ac:dyDescent="0.3">
      <c r="A9" s="483"/>
      <c r="B9" s="474"/>
      <c r="C9" s="476"/>
      <c r="D9" s="490"/>
      <c r="E9" s="476"/>
      <c r="F9" s="490"/>
      <c r="G9" s="1046"/>
      <c r="H9" s="1047"/>
      <c r="I9" s="476"/>
      <c r="J9" s="490"/>
      <c r="K9" s="478"/>
      <c r="L9" s="469"/>
      <c r="M9" s="471"/>
    </row>
    <row r="10" spans="1:13" ht="16.5" thickTop="1" thickBot="1" x14ac:dyDescent="0.3">
      <c r="A10" s="146">
        <v>1</v>
      </c>
      <c r="B10" s="147">
        <v>2</v>
      </c>
      <c r="C10" s="737">
        <v>3</v>
      </c>
      <c r="D10" s="738"/>
      <c r="E10" s="472">
        <v>4</v>
      </c>
      <c r="F10" s="739"/>
      <c r="G10" s="1048">
        <v>5</v>
      </c>
      <c r="H10" s="1049"/>
      <c r="I10" s="740">
        <v>6</v>
      </c>
      <c r="J10" s="473"/>
      <c r="K10" s="472">
        <v>7</v>
      </c>
      <c r="L10" s="472"/>
      <c r="M10" s="473"/>
    </row>
    <row r="11" spans="1:13" ht="15.75" thickTop="1" x14ac:dyDescent="0.25">
      <c r="A11" s="770" t="s">
        <v>51</v>
      </c>
      <c r="B11" s="771"/>
      <c r="C11" s="771"/>
      <c r="D11" s="771"/>
      <c r="E11" s="771"/>
      <c r="F11" s="771"/>
      <c r="G11" s="771"/>
      <c r="H11" s="771"/>
      <c r="I11" s="771"/>
      <c r="J11" s="771"/>
      <c r="K11" s="771"/>
      <c r="L11" s="771"/>
      <c r="M11" s="772"/>
    </row>
    <row r="12" spans="1:13" x14ac:dyDescent="0.25">
      <c r="A12" s="748" t="s">
        <v>9</v>
      </c>
      <c r="B12" s="749"/>
      <c r="C12" s="749"/>
      <c r="D12" s="749"/>
      <c r="E12" s="749"/>
      <c r="F12" s="749"/>
      <c r="G12" s="749"/>
      <c r="H12" s="749"/>
      <c r="I12" s="749"/>
      <c r="J12" s="749"/>
      <c r="K12" s="749"/>
      <c r="L12" s="749"/>
      <c r="M12" s="750"/>
    </row>
    <row r="13" spans="1:13" x14ac:dyDescent="0.25">
      <c r="A13" s="410">
        <v>1</v>
      </c>
      <c r="B13" s="752" t="s">
        <v>9</v>
      </c>
      <c r="C13" s="177">
        <f>C7*C14</f>
        <v>108</v>
      </c>
      <c r="D13" s="277"/>
      <c r="E13" s="177">
        <f>E7*E14</f>
        <v>108</v>
      </c>
      <c r="F13" s="277"/>
      <c r="G13" s="1026">
        <f>G7*G14</f>
        <v>108</v>
      </c>
      <c r="H13" s="1027"/>
      <c r="I13" s="177">
        <f>I7*I14</f>
        <v>93</v>
      </c>
      <c r="J13" s="278"/>
      <c r="K13" s="177">
        <f>SUM(C13:I13)</f>
        <v>417</v>
      </c>
      <c r="L13" s="178"/>
      <c r="M13" s="278"/>
    </row>
    <row r="14" spans="1:13" x14ac:dyDescent="0.25">
      <c r="A14" s="411"/>
      <c r="B14" s="763"/>
      <c r="C14" s="173">
        <v>3</v>
      </c>
      <c r="D14" s="279"/>
      <c r="E14" s="173">
        <v>3</v>
      </c>
      <c r="F14" s="279"/>
      <c r="G14" s="1037">
        <v>3</v>
      </c>
      <c r="H14" s="1053"/>
      <c r="I14" s="173">
        <v>3</v>
      </c>
      <c r="J14" s="280"/>
      <c r="K14" s="174"/>
      <c r="L14" s="175"/>
      <c r="M14" s="281"/>
    </row>
    <row r="15" spans="1:13" x14ac:dyDescent="0.25">
      <c r="A15" s="748" t="s">
        <v>52</v>
      </c>
      <c r="B15" s="749"/>
      <c r="C15" s="749"/>
      <c r="D15" s="749"/>
      <c r="E15" s="749"/>
      <c r="F15" s="749"/>
      <c r="G15" s="749"/>
      <c r="H15" s="749"/>
      <c r="I15" s="749"/>
      <c r="J15" s="749"/>
      <c r="K15" s="749"/>
      <c r="L15" s="749"/>
      <c r="M15" s="750"/>
    </row>
    <row r="16" spans="1:13" x14ac:dyDescent="0.25">
      <c r="A16" s="410">
        <v>2</v>
      </c>
      <c r="B16" s="766" t="s">
        <v>214</v>
      </c>
      <c r="C16" s="177">
        <f>C17*C7</f>
        <v>72</v>
      </c>
      <c r="D16" s="277"/>
      <c r="E16" s="177">
        <f>E17*E7</f>
        <v>72</v>
      </c>
      <c r="F16" s="277"/>
      <c r="G16" s="1026">
        <f>G17*G7</f>
        <v>72</v>
      </c>
      <c r="H16" s="1050"/>
      <c r="I16" s="177">
        <f>I17*I7</f>
        <v>62</v>
      </c>
      <c r="J16" s="277"/>
      <c r="K16" s="177">
        <f>SUM(C16:I16)</f>
        <v>278</v>
      </c>
      <c r="L16" s="178"/>
      <c r="M16" s="277"/>
    </row>
    <row r="17" spans="1:13" x14ac:dyDescent="0.25">
      <c r="A17" s="411"/>
      <c r="B17" s="767"/>
      <c r="C17" s="173">
        <v>2</v>
      </c>
      <c r="D17" s="279"/>
      <c r="E17" s="173">
        <v>2</v>
      </c>
      <c r="F17" s="279"/>
      <c r="G17" s="1037">
        <v>2</v>
      </c>
      <c r="H17" s="1052"/>
      <c r="I17" s="173">
        <v>2</v>
      </c>
      <c r="J17" s="279"/>
      <c r="K17" s="174"/>
      <c r="L17" s="175"/>
      <c r="M17" s="281"/>
    </row>
    <row r="18" spans="1:13" x14ac:dyDescent="0.25">
      <c r="A18" s="410">
        <v>3</v>
      </c>
      <c r="B18" s="766" t="s">
        <v>215</v>
      </c>
      <c r="C18" s="177">
        <f>C7*C19</f>
        <v>72</v>
      </c>
      <c r="D18" s="277"/>
      <c r="E18" s="177">
        <f>E7*E19</f>
        <v>72</v>
      </c>
      <c r="F18" s="277"/>
      <c r="G18" s="1026"/>
      <c r="H18" s="1050"/>
      <c r="I18" s="177"/>
      <c r="J18" s="277"/>
      <c r="K18" s="177">
        <f>SUM(C18:I18)</f>
        <v>144</v>
      </c>
      <c r="L18" s="178"/>
      <c r="M18" s="277"/>
    </row>
    <row r="19" spans="1:13" x14ac:dyDescent="0.25">
      <c r="A19" s="411"/>
      <c r="B19" s="767"/>
      <c r="C19" s="173">
        <v>2</v>
      </c>
      <c r="D19" s="279"/>
      <c r="E19" s="173">
        <v>2</v>
      </c>
      <c r="F19" s="279"/>
      <c r="G19" s="1037"/>
      <c r="H19" s="1052"/>
      <c r="I19" s="173"/>
      <c r="J19" s="279"/>
      <c r="K19" s="174"/>
      <c r="L19" s="175"/>
      <c r="M19" s="281"/>
    </row>
    <row r="20" spans="1:13" x14ac:dyDescent="0.25">
      <c r="A20" s="748" t="s">
        <v>54</v>
      </c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50"/>
    </row>
    <row r="21" spans="1:13" x14ac:dyDescent="0.25">
      <c r="A21" s="410">
        <v>4</v>
      </c>
      <c r="B21" s="768" t="s">
        <v>13</v>
      </c>
      <c r="C21" s="177">
        <f>C7*C22</f>
        <v>108</v>
      </c>
      <c r="D21" s="277"/>
      <c r="E21" s="177">
        <f>E7*E22</f>
        <v>108</v>
      </c>
      <c r="F21" s="277"/>
      <c r="G21" s="1026">
        <f>G7*G22</f>
        <v>72</v>
      </c>
      <c r="H21" s="1050"/>
      <c r="I21" s="177">
        <f>I7*I22</f>
        <v>62</v>
      </c>
      <c r="J21" s="277"/>
      <c r="K21" s="177">
        <f>SUM(C21:I21)</f>
        <v>350</v>
      </c>
      <c r="L21" s="178"/>
      <c r="M21" s="277"/>
    </row>
    <row r="22" spans="1:13" x14ac:dyDescent="0.25">
      <c r="A22" s="411"/>
      <c r="B22" s="769"/>
      <c r="C22" s="173">
        <v>3</v>
      </c>
      <c r="D22" s="279"/>
      <c r="E22" s="173">
        <v>3</v>
      </c>
      <c r="F22" s="279"/>
      <c r="G22" s="1037">
        <v>2</v>
      </c>
      <c r="H22" s="1052"/>
      <c r="I22" s="173">
        <v>2</v>
      </c>
      <c r="J22" s="279"/>
      <c r="K22" s="174"/>
      <c r="L22" s="175"/>
      <c r="M22" s="281"/>
    </row>
    <row r="23" spans="1:13" x14ac:dyDescent="0.25">
      <c r="A23" s="410">
        <v>5</v>
      </c>
      <c r="B23" s="768" t="s">
        <v>152</v>
      </c>
      <c r="C23" s="177">
        <v>72</v>
      </c>
      <c r="D23" s="277"/>
      <c r="E23" s="177"/>
      <c r="F23" s="277"/>
      <c r="G23" s="1026"/>
      <c r="H23" s="1050"/>
      <c r="I23" s="177"/>
      <c r="J23" s="277"/>
      <c r="K23" s="177">
        <f>SUM(C23:I23)</f>
        <v>72</v>
      </c>
      <c r="L23" s="178"/>
      <c r="M23" s="277"/>
    </row>
    <row r="24" spans="1:13" x14ac:dyDescent="0.25">
      <c r="A24" s="411"/>
      <c r="B24" s="769"/>
      <c r="C24" s="173">
        <v>2</v>
      </c>
      <c r="D24" s="279"/>
      <c r="E24" s="173"/>
      <c r="F24" s="279"/>
      <c r="G24" s="1037"/>
      <c r="H24" s="1052"/>
      <c r="I24" s="173"/>
      <c r="J24" s="279"/>
      <c r="K24" s="174"/>
      <c r="L24" s="175"/>
      <c r="M24" s="281"/>
    </row>
    <row r="25" spans="1:13" x14ac:dyDescent="0.25">
      <c r="A25" s="410">
        <v>6</v>
      </c>
      <c r="B25" s="752" t="s">
        <v>15</v>
      </c>
      <c r="C25" s="177">
        <f>C7*C26</f>
        <v>36</v>
      </c>
      <c r="D25" s="277"/>
      <c r="E25" s="177">
        <f>E7*E26</f>
        <v>36</v>
      </c>
      <c r="F25" s="277"/>
      <c r="G25" s="1026"/>
      <c r="H25" s="1050"/>
      <c r="I25" s="177"/>
      <c r="J25" s="277"/>
      <c r="K25" s="177">
        <f>SUM(C25:I25)</f>
        <v>72</v>
      </c>
      <c r="L25" s="178"/>
      <c r="M25" s="277"/>
    </row>
    <row r="26" spans="1:13" x14ac:dyDescent="0.25">
      <c r="A26" s="411"/>
      <c r="B26" s="763"/>
      <c r="C26" s="173">
        <v>1</v>
      </c>
      <c r="D26" s="279"/>
      <c r="E26" s="173">
        <v>1</v>
      </c>
      <c r="F26" s="279"/>
      <c r="G26" s="1037"/>
      <c r="H26" s="1052"/>
      <c r="I26" s="173"/>
      <c r="J26" s="279"/>
      <c r="K26" s="174"/>
      <c r="L26" s="175"/>
      <c r="M26" s="281"/>
    </row>
    <row r="27" spans="1:13" x14ac:dyDescent="0.25">
      <c r="A27" s="748" t="s">
        <v>55</v>
      </c>
      <c r="B27" s="749"/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50"/>
    </row>
    <row r="28" spans="1:13" x14ac:dyDescent="0.25">
      <c r="A28" s="410">
        <v>7</v>
      </c>
      <c r="B28" s="708" t="s">
        <v>56</v>
      </c>
      <c r="C28" s="177">
        <f>C7*C29</f>
        <v>72</v>
      </c>
      <c r="D28" s="277"/>
      <c r="E28" s="177">
        <f>E7*E29</f>
        <v>72</v>
      </c>
      <c r="F28" s="278"/>
      <c r="G28" s="1026">
        <f>G7*G29</f>
        <v>72</v>
      </c>
      <c r="H28" s="1027"/>
      <c r="I28" s="177"/>
      <c r="J28" s="278"/>
      <c r="K28" s="177">
        <f>SUM(C28:I28)</f>
        <v>216</v>
      </c>
      <c r="L28" s="178"/>
      <c r="M28" s="278"/>
    </row>
    <row r="29" spans="1:13" x14ac:dyDescent="0.25">
      <c r="A29" s="411"/>
      <c r="B29" s="709"/>
      <c r="C29" s="173">
        <v>2</v>
      </c>
      <c r="D29" s="279"/>
      <c r="E29" s="173">
        <v>2</v>
      </c>
      <c r="F29" s="280"/>
      <c r="G29" s="1037">
        <v>2</v>
      </c>
      <c r="H29" s="1053"/>
      <c r="I29" s="173"/>
      <c r="J29" s="280"/>
      <c r="K29" s="174"/>
      <c r="L29" s="175"/>
      <c r="M29" s="281"/>
    </row>
    <row r="30" spans="1:13" x14ac:dyDescent="0.25">
      <c r="A30" s="410">
        <v>8</v>
      </c>
      <c r="B30" s="708" t="s">
        <v>19</v>
      </c>
      <c r="C30" s="177">
        <f>C7*C31</f>
        <v>54</v>
      </c>
      <c r="D30" s="278"/>
      <c r="E30" s="177">
        <f>E7*E31</f>
        <v>54</v>
      </c>
      <c r="F30" s="278"/>
      <c r="G30" s="1026">
        <f>G7*G31</f>
        <v>36</v>
      </c>
      <c r="H30" s="1027"/>
      <c r="I30" s="177"/>
      <c r="J30" s="278"/>
      <c r="K30" s="177">
        <f>SUM(C30:I30)</f>
        <v>144</v>
      </c>
      <c r="L30" s="178"/>
      <c r="M30" s="278"/>
    </row>
    <row r="31" spans="1:13" x14ac:dyDescent="0.25">
      <c r="A31" s="411"/>
      <c r="B31" s="709"/>
      <c r="C31" s="173">
        <v>1.5</v>
      </c>
      <c r="D31" s="280"/>
      <c r="E31" s="173">
        <v>1.5</v>
      </c>
      <c r="F31" s="280"/>
      <c r="G31" s="1037">
        <v>1</v>
      </c>
      <c r="H31" s="1053"/>
      <c r="I31" s="173"/>
      <c r="J31" s="280"/>
      <c r="K31" s="174"/>
      <c r="L31" s="175"/>
      <c r="M31" s="281"/>
    </row>
    <row r="32" spans="1:13" x14ac:dyDescent="0.25">
      <c r="A32" s="410">
        <v>9</v>
      </c>
      <c r="B32" s="708" t="s">
        <v>154</v>
      </c>
      <c r="C32" s="177">
        <v>54</v>
      </c>
      <c r="D32" s="277"/>
      <c r="E32" s="177"/>
      <c r="F32" s="277"/>
      <c r="G32" s="1026"/>
      <c r="H32" s="1050"/>
      <c r="I32" s="177"/>
      <c r="J32" s="277"/>
      <c r="K32" s="177">
        <v>54</v>
      </c>
      <c r="L32" s="178"/>
      <c r="M32" s="277"/>
    </row>
    <row r="33" spans="1:13" x14ac:dyDescent="0.25">
      <c r="A33" s="411"/>
      <c r="B33" s="709"/>
      <c r="C33" s="173">
        <v>1.5</v>
      </c>
      <c r="D33" s="279"/>
      <c r="E33" s="173"/>
      <c r="F33" s="279"/>
      <c r="G33" s="1037"/>
      <c r="H33" s="1052"/>
      <c r="I33" s="173"/>
      <c r="J33" s="279"/>
      <c r="K33" s="174"/>
      <c r="L33" s="175"/>
      <c r="M33" s="281"/>
    </row>
    <row r="34" spans="1:13" x14ac:dyDescent="0.25">
      <c r="A34" s="410">
        <v>10</v>
      </c>
      <c r="B34" s="708" t="s">
        <v>155</v>
      </c>
      <c r="C34" s="177"/>
      <c r="D34" s="277"/>
      <c r="E34" s="177">
        <v>54</v>
      </c>
      <c r="F34" s="277"/>
      <c r="G34" s="1026"/>
      <c r="H34" s="1050"/>
      <c r="I34" s="177"/>
      <c r="J34" s="277"/>
      <c r="K34" s="177">
        <v>54</v>
      </c>
      <c r="L34" s="178"/>
      <c r="M34" s="277"/>
    </row>
    <row r="35" spans="1:13" x14ac:dyDescent="0.25">
      <c r="A35" s="411"/>
      <c r="B35" s="709"/>
      <c r="C35" s="173"/>
      <c r="D35" s="279"/>
      <c r="E35" s="173">
        <v>1.5</v>
      </c>
      <c r="F35" s="279"/>
      <c r="G35" s="1037"/>
      <c r="H35" s="1052"/>
      <c r="I35" s="173"/>
      <c r="J35" s="279"/>
      <c r="K35" s="174"/>
      <c r="L35" s="175"/>
      <c r="M35" s="281"/>
    </row>
    <row r="36" spans="1:13" x14ac:dyDescent="0.25">
      <c r="A36" s="410">
        <v>11</v>
      </c>
      <c r="B36" s="708" t="s">
        <v>81</v>
      </c>
      <c r="C36" s="177"/>
      <c r="D36" s="277"/>
      <c r="E36" s="177"/>
      <c r="F36" s="277"/>
      <c r="G36" s="1026">
        <v>54</v>
      </c>
      <c r="H36" s="1050"/>
      <c r="I36" s="177"/>
      <c r="J36" s="277"/>
      <c r="K36" s="177">
        <v>54</v>
      </c>
      <c r="L36" s="178"/>
      <c r="M36" s="277"/>
    </row>
    <row r="37" spans="1:13" x14ac:dyDescent="0.25">
      <c r="A37" s="411"/>
      <c r="B37" s="709"/>
      <c r="C37" s="173"/>
      <c r="D37" s="279"/>
      <c r="E37" s="173"/>
      <c r="F37" s="279"/>
      <c r="G37" s="1037">
        <v>1.5</v>
      </c>
      <c r="H37" s="1052"/>
      <c r="I37" s="173"/>
      <c r="J37" s="279"/>
      <c r="K37" s="174"/>
      <c r="L37" s="175"/>
      <c r="M37" s="281"/>
    </row>
    <row r="38" spans="1:13" x14ac:dyDescent="0.25">
      <c r="A38" s="410">
        <v>12</v>
      </c>
      <c r="B38" s="708" t="s">
        <v>156</v>
      </c>
      <c r="C38" s="177"/>
      <c r="D38" s="277"/>
      <c r="E38" s="177"/>
      <c r="F38" s="277"/>
      <c r="G38" s="1026"/>
      <c r="H38" s="1050"/>
      <c r="I38" s="177">
        <v>62</v>
      </c>
      <c r="J38" s="277"/>
      <c r="K38" s="177">
        <v>62</v>
      </c>
      <c r="L38" s="178"/>
      <c r="M38" s="277"/>
    </row>
    <row r="39" spans="1:13" x14ac:dyDescent="0.25">
      <c r="A39" s="411"/>
      <c r="B39" s="709"/>
      <c r="C39" s="173"/>
      <c r="D39" s="279"/>
      <c r="E39" s="173"/>
      <c r="F39" s="279"/>
      <c r="G39" s="1037"/>
      <c r="H39" s="1052"/>
      <c r="I39" s="173">
        <v>2</v>
      </c>
      <c r="J39" s="279"/>
      <c r="K39" s="174"/>
      <c r="L39" s="175"/>
      <c r="M39" s="281"/>
    </row>
    <row r="40" spans="1:13" x14ac:dyDescent="0.25">
      <c r="A40" s="748" t="s">
        <v>57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50"/>
    </row>
    <row r="41" spans="1:13" x14ac:dyDescent="0.25">
      <c r="A41" s="410">
        <v>13</v>
      </c>
      <c r="B41" s="752" t="s">
        <v>58</v>
      </c>
      <c r="C41" s="177">
        <f>C42*C7</f>
        <v>72</v>
      </c>
      <c r="D41" s="277"/>
      <c r="E41" s="177">
        <f>E42*E7</f>
        <v>72</v>
      </c>
      <c r="F41" s="277"/>
      <c r="G41" s="1026"/>
      <c r="H41" s="1050"/>
      <c r="I41" s="177"/>
      <c r="J41" s="277"/>
      <c r="K41" s="177">
        <f>SUM(C41:I41)</f>
        <v>144</v>
      </c>
      <c r="L41" s="178"/>
      <c r="M41" s="277"/>
    </row>
    <row r="42" spans="1:13" x14ac:dyDescent="0.25">
      <c r="A42" s="411"/>
      <c r="B42" s="763"/>
      <c r="C42" s="173">
        <v>2</v>
      </c>
      <c r="D42" s="279"/>
      <c r="E42" s="173">
        <v>2</v>
      </c>
      <c r="F42" s="279"/>
      <c r="G42" s="1037"/>
      <c r="H42" s="1052"/>
      <c r="I42" s="173"/>
      <c r="J42" s="279"/>
      <c r="K42" s="174"/>
      <c r="L42" s="175"/>
      <c r="M42" s="281"/>
    </row>
    <row r="43" spans="1:13" x14ac:dyDescent="0.25">
      <c r="A43" s="410">
        <v>14</v>
      </c>
      <c r="B43" s="752" t="s">
        <v>59</v>
      </c>
      <c r="C43" s="177">
        <f>C7*C44</f>
        <v>72</v>
      </c>
      <c r="D43" s="277"/>
      <c r="E43" s="177">
        <f>E7*E44</f>
        <v>72</v>
      </c>
      <c r="F43" s="277"/>
      <c r="G43" s="1026">
        <f>G7*G44</f>
        <v>36</v>
      </c>
      <c r="H43" s="1050"/>
      <c r="I43" s="177"/>
      <c r="J43" s="277"/>
      <c r="K43" s="177">
        <f>SUM(C43:I43)</f>
        <v>180</v>
      </c>
      <c r="L43" s="178"/>
      <c r="M43" s="277"/>
    </row>
    <row r="44" spans="1:13" x14ac:dyDescent="0.25">
      <c r="A44" s="411"/>
      <c r="B44" s="763"/>
      <c r="C44" s="173">
        <v>2</v>
      </c>
      <c r="D44" s="279"/>
      <c r="E44" s="173">
        <v>2</v>
      </c>
      <c r="F44" s="279"/>
      <c r="G44" s="1037">
        <v>1</v>
      </c>
      <c r="H44" s="1052"/>
      <c r="I44" s="173"/>
      <c r="J44" s="279"/>
      <c r="K44" s="174"/>
      <c r="L44" s="175"/>
      <c r="M44" s="281"/>
    </row>
    <row r="45" spans="1:13" x14ac:dyDescent="0.25">
      <c r="A45" s="410">
        <v>15</v>
      </c>
      <c r="B45" s="752" t="s">
        <v>60</v>
      </c>
      <c r="C45" s="177">
        <f>C7*C46</f>
        <v>72</v>
      </c>
      <c r="D45" s="277"/>
      <c r="E45" s="177">
        <f>E7*E46</f>
        <v>72</v>
      </c>
      <c r="F45" s="277"/>
      <c r="G45" s="1026"/>
      <c r="H45" s="1050"/>
      <c r="I45" s="177"/>
      <c r="J45" s="277"/>
      <c r="K45" s="177">
        <f>SUM(C45:I45)</f>
        <v>144</v>
      </c>
      <c r="L45" s="178"/>
      <c r="M45" s="277"/>
    </row>
    <row r="46" spans="1:13" x14ac:dyDescent="0.25">
      <c r="A46" s="411"/>
      <c r="B46" s="763"/>
      <c r="C46" s="173">
        <v>2</v>
      </c>
      <c r="D46" s="279"/>
      <c r="E46" s="173">
        <v>2</v>
      </c>
      <c r="F46" s="279"/>
      <c r="G46" s="1037"/>
      <c r="H46" s="1052"/>
      <c r="I46" s="173"/>
      <c r="J46" s="279"/>
      <c r="K46" s="174"/>
      <c r="L46" s="175"/>
      <c r="M46" s="281"/>
    </row>
    <row r="47" spans="1:13" x14ac:dyDescent="0.25">
      <c r="A47" s="748" t="s">
        <v>61</v>
      </c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50"/>
    </row>
    <row r="48" spans="1:13" x14ac:dyDescent="0.25">
      <c r="A48" s="410">
        <v>16</v>
      </c>
      <c r="B48" s="752" t="s">
        <v>25</v>
      </c>
      <c r="C48" s="177">
        <v>36</v>
      </c>
      <c r="D48" s="277"/>
      <c r="E48" s="177"/>
      <c r="F48" s="277"/>
      <c r="G48" s="1026"/>
      <c r="H48" s="1050"/>
      <c r="I48" s="177"/>
      <c r="J48" s="277"/>
      <c r="K48" s="177">
        <v>36</v>
      </c>
      <c r="L48" s="178"/>
      <c r="M48" s="277"/>
    </row>
    <row r="49" spans="1:13" x14ac:dyDescent="0.25">
      <c r="A49" s="411"/>
      <c r="B49" s="763"/>
      <c r="C49" s="173">
        <v>1</v>
      </c>
      <c r="D49" s="281"/>
      <c r="E49" s="174"/>
      <c r="F49" s="281"/>
      <c r="G49" s="1028"/>
      <c r="H49" s="1029"/>
      <c r="I49" s="174"/>
      <c r="J49" s="281"/>
      <c r="K49" s="174"/>
      <c r="L49" s="175"/>
      <c r="M49" s="281"/>
    </row>
    <row r="50" spans="1:13" x14ac:dyDescent="0.25">
      <c r="A50" s="410">
        <v>17</v>
      </c>
      <c r="B50" s="764" t="s">
        <v>23</v>
      </c>
      <c r="C50" s="177">
        <v>36</v>
      </c>
      <c r="D50" s="277"/>
      <c r="E50" s="177"/>
      <c r="F50" s="277"/>
      <c r="G50" s="1026"/>
      <c r="H50" s="1050"/>
      <c r="I50" s="177"/>
      <c r="J50" s="277"/>
      <c r="K50" s="177">
        <v>36</v>
      </c>
      <c r="L50" s="178"/>
      <c r="M50" s="277"/>
    </row>
    <row r="51" spans="1:13" x14ac:dyDescent="0.25">
      <c r="A51" s="411"/>
      <c r="B51" s="765"/>
      <c r="C51" s="173">
        <v>1</v>
      </c>
      <c r="D51" s="281"/>
      <c r="E51" s="174"/>
      <c r="F51" s="281"/>
      <c r="G51" s="1028"/>
      <c r="H51" s="1029"/>
      <c r="I51" s="174"/>
      <c r="J51" s="281"/>
      <c r="K51" s="174"/>
      <c r="L51" s="175"/>
      <c r="M51" s="281"/>
    </row>
    <row r="52" spans="1:13" x14ac:dyDescent="0.25">
      <c r="A52" s="748" t="s">
        <v>64</v>
      </c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50"/>
    </row>
    <row r="53" spans="1:13" x14ac:dyDescent="0.25">
      <c r="A53" s="410">
        <v>18</v>
      </c>
      <c r="B53" s="752" t="s">
        <v>29</v>
      </c>
      <c r="C53" s="177">
        <f>C7*C54</f>
        <v>72</v>
      </c>
      <c r="D53" s="277"/>
      <c r="E53" s="177">
        <f>E7*E54</f>
        <v>72</v>
      </c>
      <c r="F53" s="277"/>
      <c r="G53" s="1026">
        <f>G7*G54</f>
        <v>72</v>
      </c>
      <c r="H53" s="1050"/>
      <c r="I53" s="177">
        <f>I7*I54</f>
        <v>62</v>
      </c>
      <c r="J53" s="277"/>
      <c r="K53" s="177">
        <f>SUM(C53:I53)</f>
        <v>278</v>
      </c>
      <c r="L53" s="178"/>
      <c r="M53" s="277"/>
    </row>
    <row r="54" spans="1:13" ht="15.75" thickBot="1" x14ac:dyDescent="0.3">
      <c r="A54" s="751"/>
      <c r="B54" s="753"/>
      <c r="C54" s="282">
        <v>2</v>
      </c>
      <c r="D54" s="283"/>
      <c r="E54" s="282">
        <v>2</v>
      </c>
      <c r="F54" s="283"/>
      <c r="G54" s="970">
        <v>2</v>
      </c>
      <c r="H54" s="971"/>
      <c r="I54" s="282">
        <v>2</v>
      </c>
      <c r="J54" s="283"/>
      <c r="K54" s="187"/>
      <c r="L54" s="188"/>
      <c r="M54" s="284"/>
    </row>
    <row r="55" spans="1:13" ht="15.75" thickTop="1" x14ac:dyDescent="0.25">
      <c r="A55" s="754" t="s">
        <v>65</v>
      </c>
      <c r="B55" s="755"/>
      <c r="C55" s="758">
        <f>C56*C7</f>
        <v>1008</v>
      </c>
      <c r="D55" s="758"/>
      <c r="E55" s="758">
        <f>E56*E7</f>
        <v>864</v>
      </c>
      <c r="F55" s="758"/>
      <c r="G55" s="978">
        <f>G56*G7</f>
        <v>522</v>
      </c>
      <c r="H55" s="978"/>
      <c r="I55" s="758">
        <f>I56*I7</f>
        <v>341</v>
      </c>
      <c r="J55" s="758"/>
      <c r="K55" s="759">
        <f>SUM(C55:J55)</f>
        <v>2735</v>
      </c>
      <c r="L55" s="759"/>
      <c r="M55" s="760"/>
    </row>
    <row r="56" spans="1:13" ht="15.75" thickBot="1" x14ac:dyDescent="0.3">
      <c r="A56" s="756"/>
      <c r="B56" s="757"/>
      <c r="C56" s="747">
        <f>C54+C44+C51+C49+C46+C42+C39+C37+C35+C33+C31+C29+C26+C24+C22+C19+C17+C14</f>
        <v>28</v>
      </c>
      <c r="D56" s="747"/>
      <c r="E56" s="747">
        <f>E54+E44+E51+E49+E46+E42+E39+E37+E35+E33+E31+E29+E26+E24+E22+E19+E17+E14</f>
        <v>24</v>
      </c>
      <c r="F56" s="747"/>
      <c r="G56" s="1051">
        <f>G54+G44+G51+G49+G46+G42+G39+G37+G35+G33+G31+G29+G26+G24+G22+G19+G17+G14</f>
        <v>14.5</v>
      </c>
      <c r="H56" s="1051"/>
      <c r="I56" s="747">
        <f>I54+I44+I51+I49+I46+I42+I39+I37+I35+I33+I31+I29+I26+I24+I22+I19+I17+I14</f>
        <v>11</v>
      </c>
      <c r="J56" s="747"/>
      <c r="K56" s="761"/>
      <c r="L56" s="761"/>
      <c r="M56" s="762"/>
    </row>
    <row r="57" spans="1:13" ht="15.75" thickTop="1" x14ac:dyDescent="0.25">
      <c r="A57" s="482" t="s">
        <v>45</v>
      </c>
      <c r="B57" s="484" t="s">
        <v>46</v>
      </c>
      <c r="C57" s="475" t="s">
        <v>191</v>
      </c>
      <c r="D57" s="487"/>
      <c r="E57" s="487"/>
      <c r="F57" s="487"/>
      <c r="G57" s="487"/>
      <c r="H57" s="487"/>
      <c r="I57" s="487"/>
      <c r="J57" s="487"/>
      <c r="K57" s="487"/>
      <c r="L57" s="487"/>
      <c r="M57" s="488"/>
    </row>
    <row r="58" spans="1:13" x14ac:dyDescent="0.25">
      <c r="A58" s="483"/>
      <c r="B58" s="485"/>
      <c r="C58" s="476" t="s">
        <v>192</v>
      </c>
      <c r="D58" s="489"/>
      <c r="E58" s="489"/>
      <c r="F58" s="489"/>
      <c r="G58" s="489"/>
      <c r="H58" s="489"/>
      <c r="I58" s="489"/>
      <c r="J58" s="489"/>
      <c r="K58" s="489"/>
      <c r="L58" s="489"/>
      <c r="M58" s="490"/>
    </row>
    <row r="59" spans="1:13" ht="15.75" thickBot="1" x14ac:dyDescent="0.3">
      <c r="A59" s="483"/>
      <c r="B59" s="486"/>
      <c r="C59" s="491" t="s">
        <v>193</v>
      </c>
      <c r="D59" s="492"/>
      <c r="E59" s="492"/>
      <c r="F59" s="492"/>
      <c r="G59" s="492"/>
      <c r="H59" s="492"/>
      <c r="I59" s="492"/>
      <c r="J59" s="492"/>
      <c r="K59" s="492"/>
      <c r="L59" s="492"/>
      <c r="M59" s="493"/>
    </row>
    <row r="60" spans="1:13" ht="15.75" thickTop="1" x14ac:dyDescent="0.25">
      <c r="A60" s="483"/>
      <c r="B60" s="145" t="s">
        <v>47</v>
      </c>
      <c r="C60" s="700" t="s">
        <v>139</v>
      </c>
      <c r="D60" s="701"/>
      <c r="E60" s="700" t="s">
        <v>140</v>
      </c>
      <c r="F60" s="701"/>
      <c r="G60" s="1032" t="s">
        <v>141</v>
      </c>
      <c r="H60" s="1033"/>
      <c r="I60" s="741" t="s">
        <v>142</v>
      </c>
      <c r="J60" s="742"/>
      <c r="K60" s="479" t="s">
        <v>194</v>
      </c>
      <c r="L60" s="478"/>
      <c r="M60" s="471"/>
    </row>
    <row r="61" spans="1:13" ht="15.75" thickBot="1" x14ac:dyDescent="0.3">
      <c r="A61" s="483"/>
      <c r="B61" s="145" t="s">
        <v>49</v>
      </c>
      <c r="C61" s="743">
        <v>36</v>
      </c>
      <c r="D61" s="744"/>
      <c r="E61" s="745">
        <v>36</v>
      </c>
      <c r="F61" s="746"/>
      <c r="G61" s="1042">
        <v>36</v>
      </c>
      <c r="H61" s="1043"/>
      <c r="I61" s="743">
        <v>31</v>
      </c>
      <c r="J61" s="744"/>
      <c r="K61" s="480" t="s">
        <v>195</v>
      </c>
      <c r="L61" s="478"/>
      <c r="M61" s="481"/>
    </row>
    <row r="62" spans="1:13" ht="15.75" thickTop="1" x14ac:dyDescent="0.25">
      <c r="A62" s="483"/>
      <c r="B62" s="474" t="s">
        <v>196</v>
      </c>
      <c r="C62" s="475" t="s">
        <v>213</v>
      </c>
      <c r="D62" s="488"/>
      <c r="E62" s="475" t="s">
        <v>210</v>
      </c>
      <c r="F62" s="488"/>
      <c r="G62" s="1044" t="s">
        <v>50</v>
      </c>
      <c r="H62" s="1045"/>
      <c r="I62" s="475" t="s">
        <v>144</v>
      </c>
      <c r="J62" s="488"/>
      <c r="K62" s="477" t="s">
        <v>197</v>
      </c>
      <c r="L62" s="468"/>
      <c r="M62" s="470" t="s">
        <v>198</v>
      </c>
    </row>
    <row r="63" spans="1:13" ht="15.75" thickBot="1" x14ac:dyDescent="0.3">
      <c r="A63" s="483"/>
      <c r="B63" s="474"/>
      <c r="C63" s="476"/>
      <c r="D63" s="490"/>
      <c r="E63" s="476"/>
      <c r="F63" s="490"/>
      <c r="G63" s="1046"/>
      <c r="H63" s="1047"/>
      <c r="I63" s="476"/>
      <c r="J63" s="490"/>
      <c r="K63" s="478"/>
      <c r="L63" s="469"/>
      <c r="M63" s="471"/>
    </row>
    <row r="64" spans="1:13" ht="16.5" thickTop="1" thickBot="1" x14ac:dyDescent="0.3">
      <c r="A64" s="146">
        <v>1</v>
      </c>
      <c r="B64" s="147">
        <v>2</v>
      </c>
      <c r="C64" s="737">
        <v>3</v>
      </c>
      <c r="D64" s="738"/>
      <c r="E64" s="472">
        <v>4</v>
      </c>
      <c r="F64" s="739"/>
      <c r="G64" s="1048">
        <v>5</v>
      </c>
      <c r="H64" s="1049"/>
      <c r="I64" s="740">
        <v>6</v>
      </c>
      <c r="J64" s="473"/>
      <c r="K64" s="472">
        <v>7</v>
      </c>
      <c r="L64" s="472"/>
      <c r="M64" s="473"/>
    </row>
    <row r="65" spans="1:13" ht="15.75" thickTop="1" x14ac:dyDescent="0.25">
      <c r="A65" s="726" t="s">
        <v>201</v>
      </c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8"/>
    </row>
    <row r="66" spans="1:13" x14ac:dyDescent="0.25">
      <c r="A66" s="729" t="s">
        <v>216</v>
      </c>
      <c r="B66" s="730"/>
      <c r="C66" s="730"/>
      <c r="D66" s="730"/>
      <c r="E66" s="730"/>
      <c r="F66" s="730"/>
      <c r="G66" s="730"/>
      <c r="H66" s="730"/>
      <c r="I66" s="730"/>
      <c r="J66" s="730"/>
      <c r="K66" s="730"/>
      <c r="L66" s="730"/>
      <c r="M66" s="731"/>
    </row>
    <row r="67" spans="1:13" ht="15.75" thickBot="1" x14ac:dyDescent="0.3">
      <c r="A67" s="732"/>
      <c r="B67" s="733"/>
      <c r="C67" s="733"/>
      <c r="D67" s="733"/>
      <c r="E67" s="733"/>
      <c r="F67" s="733"/>
      <c r="G67" s="733"/>
      <c r="H67" s="733"/>
      <c r="I67" s="733"/>
      <c r="J67" s="733"/>
      <c r="K67" s="733"/>
      <c r="L67" s="733"/>
      <c r="M67" s="734"/>
    </row>
    <row r="68" spans="1:13" ht="15.75" thickTop="1" x14ac:dyDescent="0.25">
      <c r="A68" s="443">
        <v>1</v>
      </c>
      <c r="B68" s="735" t="s">
        <v>58</v>
      </c>
      <c r="C68" s="170"/>
      <c r="D68" s="18">
        <f>C7*D69</f>
        <v>72</v>
      </c>
      <c r="E68" s="170"/>
      <c r="F68" s="18">
        <f>E7*F69</f>
        <v>72</v>
      </c>
      <c r="G68" s="972"/>
      <c r="H68" s="981">
        <f>G7*H69</f>
        <v>108</v>
      </c>
      <c r="I68" s="170"/>
      <c r="J68" s="18">
        <f>I7*J69</f>
        <v>124</v>
      </c>
      <c r="K68" s="170"/>
      <c r="L68" s="171"/>
      <c r="M68" s="18">
        <f>SUM(C68:J68)</f>
        <v>376</v>
      </c>
    </row>
    <row r="69" spans="1:13" x14ac:dyDescent="0.25">
      <c r="A69" s="411"/>
      <c r="B69" s="709"/>
      <c r="C69" s="173"/>
      <c r="D69" s="285">
        <v>2</v>
      </c>
      <c r="E69" s="173"/>
      <c r="F69" s="286">
        <v>2</v>
      </c>
      <c r="G69" s="1037"/>
      <c r="H69" s="1038">
        <v>3</v>
      </c>
      <c r="I69" s="173"/>
      <c r="J69" s="286">
        <v>4</v>
      </c>
      <c r="K69" s="174"/>
      <c r="L69" s="175"/>
      <c r="M69" s="281"/>
    </row>
    <row r="70" spans="1:13" x14ac:dyDescent="0.25">
      <c r="A70" s="410">
        <v>2</v>
      </c>
      <c r="B70" s="736" t="s">
        <v>60</v>
      </c>
      <c r="C70" s="177"/>
      <c r="D70" s="278">
        <f>D71*C7</f>
        <v>72</v>
      </c>
      <c r="E70" s="287"/>
      <c r="F70" s="278">
        <v>72</v>
      </c>
      <c r="G70" s="1026"/>
      <c r="H70" s="1027">
        <f>G7*H71</f>
        <v>108</v>
      </c>
      <c r="I70" s="177"/>
      <c r="J70" s="278">
        <f>I7*J71</f>
        <v>124</v>
      </c>
      <c r="K70" s="177"/>
      <c r="L70" s="178"/>
      <c r="M70" s="278">
        <f>SUM(C70:J70)</f>
        <v>376</v>
      </c>
    </row>
    <row r="71" spans="1:13" x14ac:dyDescent="0.25">
      <c r="A71" s="411"/>
      <c r="B71" s="709"/>
      <c r="C71" s="173"/>
      <c r="D71" s="285">
        <v>2</v>
      </c>
      <c r="E71" s="173"/>
      <c r="F71" s="286">
        <v>2</v>
      </c>
      <c r="G71" s="1037"/>
      <c r="H71" s="1038">
        <v>3</v>
      </c>
      <c r="I71" s="173"/>
      <c r="J71" s="286">
        <v>4</v>
      </c>
      <c r="K71" s="174"/>
      <c r="L71" s="175"/>
      <c r="M71" s="281"/>
    </row>
    <row r="72" spans="1:13" x14ac:dyDescent="0.25">
      <c r="A72" s="723">
        <v>3</v>
      </c>
      <c r="B72" s="710" t="s">
        <v>9</v>
      </c>
      <c r="C72" s="287"/>
      <c r="D72" s="277"/>
      <c r="E72" s="287"/>
      <c r="F72" s="278">
        <f>F73*E7</f>
        <v>36</v>
      </c>
      <c r="G72" s="1026"/>
      <c r="H72" s="1027">
        <f>G7*H73</f>
        <v>72</v>
      </c>
      <c r="I72" s="177"/>
      <c r="J72" s="278">
        <f>I7*J73</f>
        <v>93</v>
      </c>
      <c r="K72" s="177"/>
      <c r="L72" s="178"/>
      <c r="M72" s="278">
        <f>SUM(C72:J72)</f>
        <v>201</v>
      </c>
    </row>
    <row r="73" spans="1:13" ht="15.75" thickBot="1" x14ac:dyDescent="0.3">
      <c r="A73" s="723"/>
      <c r="B73" s="710"/>
      <c r="C73" s="288"/>
      <c r="D73" s="289"/>
      <c r="E73" s="288"/>
      <c r="F73" s="19">
        <v>1</v>
      </c>
      <c r="G73" s="974"/>
      <c r="H73" s="1039">
        <v>2</v>
      </c>
      <c r="I73" s="179"/>
      <c r="J73" s="19">
        <v>3</v>
      </c>
      <c r="K73" s="183"/>
      <c r="L73" s="184"/>
      <c r="M73" s="290"/>
    </row>
    <row r="74" spans="1:13" ht="15.75" thickTop="1" x14ac:dyDescent="0.25">
      <c r="A74" s="428" t="s">
        <v>203</v>
      </c>
      <c r="B74" s="724"/>
      <c r="C74" s="715">
        <f>C75*C7</f>
        <v>144</v>
      </c>
      <c r="D74" s="715"/>
      <c r="E74" s="715">
        <f>E75*E7</f>
        <v>180</v>
      </c>
      <c r="F74" s="715"/>
      <c r="G74" s="1040">
        <f>G75*G7</f>
        <v>288</v>
      </c>
      <c r="H74" s="1040"/>
      <c r="I74" s="715">
        <f>I75*I7</f>
        <v>341</v>
      </c>
      <c r="J74" s="715"/>
      <c r="K74" s="716">
        <f>SUM(C74:J74)</f>
        <v>953</v>
      </c>
      <c r="L74" s="717"/>
      <c r="M74" s="718"/>
    </row>
    <row r="75" spans="1:13" ht="15.75" thickBot="1" x14ac:dyDescent="0.3">
      <c r="A75" s="430"/>
      <c r="B75" s="725"/>
      <c r="C75" s="722">
        <f>D73+D71+D69</f>
        <v>4</v>
      </c>
      <c r="D75" s="722"/>
      <c r="E75" s="722">
        <f>F73+F71+F69</f>
        <v>5</v>
      </c>
      <c r="F75" s="722"/>
      <c r="G75" s="1041">
        <f>H73+H71+H69</f>
        <v>8</v>
      </c>
      <c r="H75" s="1041"/>
      <c r="I75" s="722">
        <f>J73+J71+J69</f>
        <v>11</v>
      </c>
      <c r="J75" s="722"/>
      <c r="K75" s="719"/>
      <c r="L75" s="720"/>
      <c r="M75" s="721"/>
    </row>
    <row r="76" spans="1:13" ht="15.75" thickTop="1" x14ac:dyDescent="0.25">
      <c r="A76" s="418" t="s">
        <v>204</v>
      </c>
      <c r="B76" s="419"/>
      <c r="C76" s="419"/>
      <c r="D76" s="419"/>
      <c r="E76" s="419"/>
      <c r="F76" s="419"/>
      <c r="G76" s="419"/>
      <c r="H76" s="419"/>
      <c r="I76" s="419"/>
      <c r="J76" s="419"/>
      <c r="K76" s="419"/>
      <c r="L76" s="419"/>
      <c r="M76" s="420"/>
    </row>
    <row r="77" spans="1:13" x14ac:dyDescent="0.25">
      <c r="A77" s="410">
        <v>1</v>
      </c>
      <c r="B77" s="708" t="s">
        <v>32</v>
      </c>
      <c r="C77" s="177"/>
      <c r="D77" s="277"/>
      <c r="E77" s="177"/>
      <c r="F77" s="285"/>
      <c r="G77" s="1026"/>
      <c r="H77" s="1027">
        <f>G7*H78</f>
        <v>36</v>
      </c>
      <c r="I77" s="177"/>
      <c r="J77" s="278">
        <f>I7*J78</f>
        <v>31</v>
      </c>
      <c r="K77" s="177"/>
      <c r="L77" s="178"/>
      <c r="M77" s="278">
        <f>SUM(C77:J77)</f>
        <v>67</v>
      </c>
    </row>
    <row r="78" spans="1:13" x14ac:dyDescent="0.25">
      <c r="A78" s="411"/>
      <c r="B78" s="709"/>
      <c r="C78" s="174"/>
      <c r="D78" s="281"/>
      <c r="E78" s="174"/>
      <c r="F78" s="284"/>
      <c r="G78" s="1028"/>
      <c r="H78" s="1029">
        <v>1</v>
      </c>
      <c r="I78" s="174"/>
      <c r="J78" s="281">
        <v>1</v>
      </c>
      <c r="K78" s="174"/>
      <c r="L78" s="175"/>
      <c r="M78" s="281"/>
    </row>
    <row r="79" spans="1:13" x14ac:dyDescent="0.25">
      <c r="A79" s="410">
        <v>2</v>
      </c>
      <c r="B79" s="708" t="s">
        <v>13</v>
      </c>
      <c r="C79" s="177"/>
      <c r="D79" s="278"/>
      <c r="E79" s="177"/>
      <c r="F79" s="278">
        <f>F80*E7</f>
        <v>36</v>
      </c>
      <c r="G79" s="1026"/>
      <c r="H79" s="1027">
        <f>G7*H80</f>
        <v>72</v>
      </c>
      <c r="I79" s="177"/>
      <c r="J79" s="278">
        <f>I7*J80</f>
        <v>62</v>
      </c>
      <c r="K79" s="177"/>
      <c r="L79" s="178"/>
      <c r="M79" s="278">
        <f>SUM(C79:J79)</f>
        <v>170</v>
      </c>
    </row>
    <row r="80" spans="1:13" x14ac:dyDescent="0.25">
      <c r="A80" s="411"/>
      <c r="B80" s="709"/>
      <c r="C80" s="174"/>
      <c r="D80" s="281"/>
      <c r="E80" s="174"/>
      <c r="F80" s="281">
        <v>1</v>
      </c>
      <c r="G80" s="1028"/>
      <c r="H80" s="1029">
        <v>2</v>
      </c>
      <c r="I80" s="174"/>
      <c r="J80" s="281">
        <v>2</v>
      </c>
      <c r="K80" s="174"/>
      <c r="L80" s="175"/>
      <c r="M80" s="281"/>
    </row>
    <row r="81" spans="1:13" x14ac:dyDescent="0.25">
      <c r="A81" s="410">
        <v>3</v>
      </c>
      <c r="B81" s="708" t="s">
        <v>15</v>
      </c>
      <c r="C81" s="187"/>
      <c r="D81" s="284"/>
      <c r="E81" s="187"/>
      <c r="F81" s="285">
        <f>F82*E7</f>
        <v>36</v>
      </c>
      <c r="G81" s="968"/>
      <c r="H81" s="1027">
        <f>G7*H82</f>
        <v>72</v>
      </c>
      <c r="I81" s="187"/>
      <c r="J81" s="278">
        <f>I7*J82</f>
        <v>62</v>
      </c>
      <c r="K81" s="187"/>
      <c r="L81" s="188"/>
      <c r="M81" s="285">
        <f>SUM(C81:J81)</f>
        <v>170</v>
      </c>
    </row>
    <row r="82" spans="1:13" x14ac:dyDescent="0.25">
      <c r="A82" s="411"/>
      <c r="B82" s="709"/>
      <c r="C82" s="187"/>
      <c r="D82" s="284"/>
      <c r="E82" s="187"/>
      <c r="F82" s="284">
        <v>1</v>
      </c>
      <c r="G82" s="968"/>
      <c r="H82" s="969">
        <v>2</v>
      </c>
      <c r="I82" s="187"/>
      <c r="J82" s="284">
        <v>2</v>
      </c>
      <c r="K82" s="187"/>
      <c r="L82" s="188"/>
      <c r="M82" s="284"/>
    </row>
    <row r="83" spans="1:13" x14ac:dyDescent="0.25">
      <c r="A83" s="410">
        <v>4</v>
      </c>
      <c r="B83" s="708" t="s">
        <v>56</v>
      </c>
      <c r="C83" s="177"/>
      <c r="D83" s="278"/>
      <c r="E83" s="177"/>
      <c r="F83" s="291"/>
      <c r="G83" s="1030"/>
      <c r="H83" s="1027">
        <f>G7*H84</f>
        <v>108</v>
      </c>
      <c r="I83" s="177"/>
      <c r="J83" s="291">
        <f>I7*J84</f>
        <v>93</v>
      </c>
      <c r="K83" s="177"/>
      <c r="L83" s="178"/>
      <c r="M83" s="278">
        <f>SUM(C83:J83)</f>
        <v>201</v>
      </c>
    </row>
    <row r="84" spans="1:13" x14ac:dyDescent="0.25">
      <c r="A84" s="411"/>
      <c r="B84" s="709"/>
      <c r="C84" s="174"/>
      <c r="D84" s="281"/>
      <c r="E84" s="174"/>
      <c r="F84" s="292"/>
      <c r="G84" s="1031"/>
      <c r="H84" s="1029">
        <v>3</v>
      </c>
      <c r="I84" s="174"/>
      <c r="J84" s="281">
        <v>3</v>
      </c>
      <c r="K84" s="174"/>
      <c r="L84" s="175"/>
      <c r="M84" s="281"/>
    </row>
    <row r="85" spans="1:13" x14ac:dyDescent="0.25">
      <c r="A85" s="410">
        <v>5</v>
      </c>
      <c r="B85" s="710" t="s">
        <v>19</v>
      </c>
      <c r="C85" s="177"/>
      <c r="D85" s="285"/>
      <c r="E85" s="287"/>
      <c r="F85" s="278">
        <f>F86*E7</f>
        <v>36</v>
      </c>
      <c r="G85" s="1026"/>
      <c r="H85" s="1027">
        <f>H86*G7</f>
        <v>54</v>
      </c>
      <c r="I85" s="177"/>
      <c r="J85" s="278">
        <f>J86*I7</f>
        <v>62</v>
      </c>
      <c r="K85" s="177"/>
      <c r="L85" s="178"/>
      <c r="M85" s="294">
        <f>SUM(C85:J85)</f>
        <v>152</v>
      </c>
    </row>
    <row r="86" spans="1:13" ht="15.75" thickBot="1" x14ac:dyDescent="0.3">
      <c r="A86" s="411"/>
      <c r="B86" s="710"/>
      <c r="C86" s="174"/>
      <c r="D86" s="281"/>
      <c r="E86" s="293"/>
      <c r="F86" s="281">
        <v>1</v>
      </c>
      <c r="G86" s="1028"/>
      <c r="H86" s="1029">
        <v>1.5</v>
      </c>
      <c r="I86" s="174"/>
      <c r="J86" s="281">
        <v>2</v>
      </c>
      <c r="K86" s="174"/>
      <c r="L86" s="175"/>
      <c r="M86" s="281"/>
    </row>
    <row r="87" spans="1:13" ht="15.75" thickTop="1" x14ac:dyDescent="0.25">
      <c r="A87" s="711" t="s">
        <v>217</v>
      </c>
      <c r="B87" s="712"/>
      <c r="C87" s="704">
        <f>C88*C7</f>
        <v>0</v>
      </c>
      <c r="D87" s="705"/>
      <c r="E87" s="704">
        <f>E88*E7</f>
        <v>108</v>
      </c>
      <c r="F87" s="705"/>
      <c r="G87" s="990">
        <f>G88*G7</f>
        <v>342</v>
      </c>
      <c r="H87" s="991"/>
      <c r="I87" s="704">
        <f>I88*I7</f>
        <v>310</v>
      </c>
      <c r="J87" s="705"/>
      <c r="K87" s="660">
        <f>SUM(C87:J87)</f>
        <v>760</v>
      </c>
      <c r="L87" s="661"/>
      <c r="M87" s="662"/>
    </row>
    <row r="88" spans="1:13" ht="15.75" thickBot="1" x14ac:dyDescent="0.3">
      <c r="A88" s="713"/>
      <c r="B88" s="714"/>
      <c r="C88" s="706">
        <f>D86+D84+D82+D80+D78</f>
        <v>0</v>
      </c>
      <c r="D88" s="707"/>
      <c r="E88" s="706">
        <f>F86+F84+F82+F80+F78</f>
        <v>3</v>
      </c>
      <c r="F88" s="707"/>
      <c r="G88" s="984">
        <f>H86+H84+H82+H80+H78</f>
        <v>9.5</v>
      </c>
      <c r="H88" s="985"/>
      <c r="I88" s="706">
        <f>J86+J84+J82+J80+J78</f>
        <v>10</v>
      </c>
      <c r="J88" s="707"/>
      <c r="K88" s="663"/>
      <c r="L88" s="664"/>
      <c r="M88" s="665"/>
    </row>
    <row r="89" spans="1:13" ht="15.75" thickTop="1" x14ac:dyDescent="0.25">
      <c r="A89" s="696" t="s">
        <v>206</v>
      </c>
      <c r="B89" s="697"/>
      <c r="C89" s="700">
        <f>C90*C7</f>
        <v>144</v>
      </c>
      <c r="D89" s="701"/>
      <c r="E89" s="700">
        <f>E90*E7</f>
        <v>288</v>
      </c>
      <c r="F89" s="701"/>
      <c r="G89" s="1032">
        <f>G90*G7</f>
        <v>630</v>
      </c>
      <c r="H89" s="1033"/>
      <c r="I89" s="700">
        <f>I90*I7</f>
        <v>651</v>
      </c>
      <c r="J89" s="701"/>
      <c r="K89" s="685">
        <f>SUM(C89:J89)</f>
        <v>1713</v>
      </c>
      <c r="L89" s="686"/>
      <c r="M89" s="687"/>
    </row>
    <row r="90" spans="1:13" ht="15.75" thickBot="1" x14ac:dyDescent="0.3">
      <c r="A90" s="698"/>
      <c r="B90" s="699"/>
      <c r="C90" s="702">
        <f>C88+C75</f>
        <v>4</v>
      </c>
      <c r="D90" s="703"/>
      <c r="E90" s="702">
        <f>E88+E75</f>
        <v>8</v>
      </c>
      <c r="F90" s="703"/>
      <c r="G90" s="1034">
        <f>G88+G75</f>
        <v>17.5</v>
      </c>
      <c r="H90" s="1035"/>
      <c r="I90" s="702">
        <f>I88+I75</f>
        <v>21</v>
      </c>
      <c r="J90" s="703"/>
      <c r="K90" s="688"/>
      <c r="L90" s="689"/>
      <c r="M90" s="690"/>
    </row>
    <row r="91" spans="1:13" ht="15.75" thickTop="1" x14ac:dyDescent="0.25">
      <c r="A91" s="691" t="s">
        <v>67</v>
      </c>
      <c r="B91" s="692"/>
      <c r="C91" s="693">
        <f>C92*C7</f>
        <v>1152</v>
      </c>
      <c r="D91" s="693"/>
      <c r="E91" s="693">
        <f>E92*E7</f>
        <v>1152</v>
      </c>
      <c r="F91" s="693"/>
      <c r="G91" s="1036">
        <f>G92*G7</f>
        <v>1152</v>
      </c>
      <c r="H91" s="1036"/>
      <c r="I91" s="693">
        <f>I92*I7</f>
        <v>992</v>
      </c>
      <c r="J91" s="693"/>
      <c r="K91" s="694">
        <f>K89+K55</f>
        <v>4448</v>
      </c>
      <c r="L91" s="694"/>
      <c r="M91" s="695"/>
    </row>
    <row r="92" spans="1:13" ht="15.75" thickBot="1" x14ac:dyDescent="0.3">
      <c r="A92" s="691"/>
      <c r="B92" s="692"/>
      <c r="C92" s="693">
        <f>C90+C56</f>
        <v>32</v>
      </c>
      <c r="D92" s="693"/>
      <c r="E92" s="693">
        <f>E90+E56</f>
        <v>32</v>
      </c>
      <c r="F92" s="693"/>
      <c r="G92" s="1036">
        <f>G90+G56</f>
        <v>32</v>
      </c>
      <c r="H92" s="1036"/>
      <c r="I92" s="693">
        <f>I90+I56</f>
        <v>32</v>
      </c>
      <c r="J92" s="693"/>
      <c r="K92" s="694"/>
      <c r="L92" s="694"/>
      <c r="M92" s="695"/>
    </row>
    <row r="93" spans="1:13" ht="16.5" thickTop="1" thickBot="1" x14ac:dyDescent="0.3">
      <c r="A93" s="676" t="s">
        <v>68</v>
      </c>
      <c r="B93" s="677"/>
      <c r="C93" s="677"/>
      <c r="D93" s="677"/>
      <c r="E93" s="677"/>
      <c r="F93" s="677"/>
      <c r="G93" s="677"/>
      <c r="H93" s="677"/>
      <c r="I93" s="677"/>
      <c r="J93" s="677"/>
      <c r="K93" s="677"/>
      <c r="L93" s="677"/>
      <c r="M93" s="678"/>
    </row>
    <row r="94" spans="1:13" ht="15.75" thickTop="1" x14ac:dyDescent="0.25">
      <c r="A94" s="679"/>
      <c r="B94" s="680"/>
      <c r="C94" s="683">
        <v>144</v>
      </c>
      <c r="D94" s="684"/>
      <c r="E94" s="683">
        <v>144</v>
      </c>
      <c r="F94" s="684"/>
      <c r="G94" s="1021">
        <v>144</v>
      </c>
      <c r="H94" s="1022"/>
      <c r="I94" s="683">
        <v>124</v>
      </c>
      <c r="J94" s="684"/>
      <c r="K94" s="685">
        <f>SUM(C94:J94)</f>
        <v>556</v>
      </c>
      <c r="L94" s="686"/>
      <c r="M94" s="687"/>
    </row>
    <row r="95" spans="1:13" ht="15.75" thickBot="1" x14ac:dyDescent="0.3">
      <c r="A95" s="681"/>
      <c r="B95" s="682"/>
      <c r="C95" s="668">
        <v>4</v>
      </c>
      <c r="D95" s="669"/>
      <c r="E95" s="668">
        <v>4</v>
      </c>
      <c r="F95" s="669"/>
      <c r="G95" s="1023">
        <v>4</v>
      </c>
      <c r="H95" s="1024"/>
      <c r="I95" s="668">
        <v>4</v>
      </c>
      <c r="J95" s="669"/>
      <c r="K95" s="688"/>
      <c r="L95" s="689"/>
      <c r="M95" s="690"/>
    </row>
    <row r="96" spans="1:13" ht="15.75" thickTop="1" x14ac:dyDescent="0.25">
      <c r="A96" s="670" t="s">
        <v>69</v>
      </c>
      <c r="B96" s="671"/>
      <c r="C96" s="674">
        <f>C97*C7</f>
        <v>1296</v>
      </c>
      <c r="D96" s="675"/>
      <c r="E96" s="674">
        <f>E97*E7</f>
        <v>1296</v>
      </c>
      <c r="F96" s="675"/>
      <c r="G96" s="986">
        <f>G97*G7</f>
        <v>1296</v>
      </c>
      <c r="H96" s="987"/>
      <c r="I96" s="674">
        <f>I97*I7</f>
        <v>1116</v>
      </c>
      <c r="J96" s="675"/>
      <c r="K96" s="660">
        <f>K94+K91</f>
        <v>5004</v>
      </c>
      <c r="L96" s="661"/>
      <c r="M96" s="662"/>
    </row>
    <row r="97" spans="1:13" ht="15.75" thickBot="1" x14ac:dyDescent="0.3">
      <c r="A97" s="672"/>
      <c r="B97" s="673"/>
      <c r="C97" s="666">
        <f>C92+C95</f>
        <v>36</v>
      </c>
      <c r="D97" s="667"/>
      <c r="E97" s="666">
        <f>E92+E95</f>
        <v>36</v>
      </c>
      <c r="F97" s="667"/>
      <c r="G97" s="1025">
        <f>G92+G95</f>
        <v>36</v>
      </c>
      <c r="H97" s="989"/>
      <c r="I97" s="666">
        <f>I92+I95</f>
        <v>36</v>
      </c>
      <c r="J97" s="667"/>
      <c r="K97" s="663"/>
      <c r="L97" s="664"/>
      <c r="M97" s="665"/>
    </row>
    <row r="98" spans="1:13" ht="15.75" thickTop="1" x14ac:dyDescent="0.25"/>
  </sheetData>
  <mergeCells count="191">
    <mergeCell ref="K6:M6"/>
    <mergeCell ref="C7:D7"/>
    <mergeCell ref="E7:F7"/>
    <mergeCell ref="G7:H7"/>
    <mergeCell ref="I7:J7"/>
    <mergeCell ref="K7:M7"/>
    <mergeCell ref="A1:M1"/>
    <mergeCell ref="A3:A9"/>
    <mergeCell ref="B3:B5"/>
    <mergeCell ref="C3:M3"/>
    <mergeCell ref="C4:M4"/>
    <mergeCell ref="C5:M5"/>
    <mergeCell ref="C6:D6"/>
    <mergeCell ref="E6:F6"/>
    <mergeCell ref="G6:H6"/>
    <mergeCell ref="I6:J6"/>
    <mergeCell ref="L8:L9"/>
    <mergeCell ref="M8:M9"/>
    <mergeCell ref="C10:D10"/>
    <mergeCell ref="E10:F10"/>
    <mergeCell ref="G10:H10"/>
    <mergeCell ref="I10:J10"/>
    <mergeCell ref="K10:M10"/>
    <mergeCell ref="B8:B9"/>
    <mergeCell ref="C8:D9"/>
    <mergeCell ref="E8:F9"/>
    <mergeCell ref="G8:H9"/>
    <mergeCell ref="I8:J9"/>
    <mergeCell ref="K8:K9"/>
    <mergeCell ref="A18:A19"/>
    <mergeCell ref="B18:B19"/>
    <mergeCell ref="A20:M20"/>
    <mergeCell ref="A21:A22"/>
    <mergeCell ref="B21:B22"/>
    <mergeCell ref="A23:A24"/>
    <mergeCell ref="B23:B24"/>
    <mergeCell ref="A11:M11"/>
    <mergeCell ref="A12:M12"/>
    <mergeCell ref="A13:A14"/>
    <mergeCell ref="B13:B14"/>
    <mergeCell ref="A15:M15"/>
    <mergeCell ref="A16:A17"/>
    <mergeCell ref="B16:B17"/>
    <mergeCell ref="A32:A33"/>
    <mergeCell ref="B32:B33"/>
    <mergeCell ref="A34:A35"/>
    <mergeCell ref="B34:B35"/>
    <mergeCell ref="A36:A37"/>
    <mergeCell ref="B36:B37"/>
    <mergeCell ref="A25:A26"/>
    <mergeCell ref="B25:B26"/>
    <mergeCell ref="A27:M27"/>
    <mergeCell ref="A28:A29"/>
    <mergeCell ref="B28:B29"/>
    <mergeCell ref="A30:A31"/>
    <mergeCell ref="B30:B31"/>
    <mergeCell ref="A45:A46"/>
    <mergeCell ref="B45:B46"/>
    <mergeCell ref="A47:M47"/>
    <mergeCell ref="A48:A49"/>
    <mergeCell ref="B48:B49"/>
    <mergeCell ref="A50:A51"/>
    <mergeCell ref="B50:B51"/>
    <mergeCell ref="A38:A39"/>
    <mergeCell ref="B38:B39"/>
    <mergeCell ref="A40:M40"/>
    <mergeCell ref="A41:A42"/>
    <mergeCell ref="B41:B42"/>
    <mergeCell ref="A43:A44"/>
    <mergeCell ref="B43:B44"/>
    <mergeCell ref="A57:A63"/>
    <mergeCell ref="B57:B59"/>
    <mergeCell ref="C57:M57"/>
    <mergeCell ref="C58:M58"/>
    <mergeCell ref="C59:M59"/>
    <mergeCell ref="C60:D60"/>
    <mergeCell ref="E60:F60"/>
    <mergeCell ref="A52:M52"/>
    <mergeCell ref="A53:A54"/>
    <mergeCell ref="B53:B54"/>
    <mergeCell ref="A55:B56"/>
    <mergeCell ref="C55:D55"/>
    <mergeCell ref="E55:F55"/>
    <mergeCell ref="G55:H55"/>
    <mergeCell ref="I55:J55"/>
    <mergeCell ref="K55:M56"/>
    <mergeCell ref="C56:D56"/>
    <mergeCell ref="G60:H60"/>
    <mergeCell ref="I60:J60"/>
    <mergeCell ref="K60:M60"/>
    <mergeCell ref="C61:D61"/>
    <mergeCell ref="E61:F61"/>
    <mergeCell ref="G61:H61"/>
    <mergeCell ref="I61:J61"/>
    <mergeCell ref="K61:M61"/>
    <mergeCell ref="E56:F56"/>
    <mergeCell ref="G56:H56"/>
    <mergeCell ref="I56:J56"/>
    <mergeCell ref="L62:L63"/>
    <mergeCell ref="M62:M63"/>
    <mergeCell ref="C64:D64"/>
    <mergeCell ref="E64:F64"/>
    <mergeCell ref="G64:H64"/>
    <mergeCell ref="I64:J64"/>
    <mergeCell ref="K64:M64"/>
    <mergeCell ref="B62:B63"/>
    <mergeCell ref="C62:D63"/>
    <mergeCell ref="E62:F63"/>
    <mergeCell ref="G62:H63"/>
    <mergeCell ref="I62:J63"/>
    <mergeCell ref="K62:K63"/>
    <mergeCell ref="A72:A73"/>
    <mergeCell ref="B72:B73"/>
    <mergeCell ref="A74:B75"/>
    <mergeCell ref="C74:D74"/>
    <mergeCell ref="E74:F74"/>
    <mergeCell ref="G74:H74"/>
    <mergeCell ref="A65:M65"/>
    <mergeCell ref="A66:M67"/>
    <mergeCell ref="A68:A69"/>
    <mergeCell ref="B68:B69"/>
    <mergeCell ref="A70:A71"/>
    <mergeCell ref="B70:B71"/>
    <mergeCell ref="A76:M76"/>
    <mergeCell ref="A77:A78"/>
    <mergeCell ref="B77:B78"/>
    <mergeCell ref="A79:A80"/>
    <mergeCell ref="B79:B80"/>
    <mergeCell ref="A81:A82"/>
    <mergeCell ref="B81:B82"/>
    <mergeCell ref="I74:J74"/>
    <mergeCell ref="K74:M75"/>
    <mergeCell ref="C75:D75"/>
    <mergeCell ref="E75:F75"/>
    <mergeCell ref="G75:H75"/>
    <mergeCell ref="I75:J75"/>
    <mergeCell ref="E87:F87"/>
    <mergeCell ref="G87:H87"/>
    <mergeCell ref="I87:J87"/>
    <mergeCell ref="K87:M88"/>
    <mergeCell ref="C88:D88"/>
    <mergeCell ref="E88:F88"/>
    <mergeCell ref="G88:H88"/>
    <mergeCell ref="I88:J88"/>
    <mergeCell ref="A83:A84"/>
    <mergeCell ref="B83:B84"/>
    <mergeCell ref="A85:A86"/>
    <mergeCell ref="B85:B86"/>
    <mergeCell ref="A87:B88"/>
    <mergeCell ref="C87:D87"/>
    <mergeCell ref="A89:B90"/>
    <mergeCell ref="C89:D89"/>
    <mergeCell ref="E89:F89"/>
    <mergeCell ref="G89:H89"/>
    <mergeCell ref="I89:J89"/>
    <mergeCell ref="K89:M90"/>
    <mergeCell ref="C90:D90"/>
    <mergeCell ref="E90:F90"/>
    <mergeCell ref="G90:H90"/>
    <mergeCell ref="I90:J90"/>
    <mergeCell ref="A91:B92"/>
    <mergeCell ref="C91:D91"/>
    <mergeCell ref="E91:F91"/>
    <mergeCell ref="G91:H91"/>
    <mergeCell ref="I91:J91"/>
    <mergeCell ref="K91:M92"/>
    <mergeCell ref="C92:D92"/>
    <mergeCell ref="E92:F92"/>
    <mergeCell ref="G92:H92"/>
    <mergeCell ref="I92:J92"/>
    <mergeCell ref="A93:M93"/>
    <mergeCell ref="A94:B95"/>
    <mergeCell ref="C94:D94"/>
    <mergeCell ref="E94:F94"/>
    <mergeCell ref="G94:H94"/>
    <mergeCell ref="I94:J94"/>
    <mergeCell ref="K94:M95"/>
    <mergeCell ref="C95:D95"/>
    <mergeCell ref="E95:F95"/>
    <mergeCell ref="G95:H95"/>
    <mergeCell ref="K96:M97"/>
    <mergeCell ref="C97:D97"/>
    <mergeCell ref="E97:F97"/>
    <mergeCell ref="G97:H97"/>
    <mergeCell ref="I97:J97"/>
    <mergeCell ref="I95:J95"/>
    <mergeCell ref="A96:B97"/>
    <mergeCell ref="C96:D96"/>
    <mergeCell ref="E96:F96"/>
    <mergeCell ref="G96:H96"/>
    <mergeCell ref="I96:J9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81" workbookViewId="0">
      <selection activeCell="G88" sqref="G88:H91"/>
    </sheetView>
  </sheetViews>
  <sheetFormatPr defaultRowHeight="15" x14ac:dyDescent="0.25"/>
  <cols>
    <col min="1" max="1" width="4.5703125" customWidth="1"/>
    <col min="2" max="2" width="23.140625" customWidth="1"/>
    <col min="3" max="13" width="5.42578125" customWidth="1"/>
  </cols>
  <sheetData>
    <row r="1" spans="1:13" ht="16.5" thickBot="1" x14ac:dyDescent="0.3">
      <c r="A1" s="320" t="s">
        <v>190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3" ht="15.75" thickTop="1" x14ac:dyDescent="0.25">
      <c r="A2" s="773" t="s">
        <v>45</v>
      </c>
      <c r="B2" s="484" t="s">
        <v>46</v>
      </c>
      <c r="C2" s="475" t="s">
        <v>191</v>
      </c>
      <c r="D2" s="487"/>
      <c r="E2" s="487"/>
      <c r="F2" s="487"/>
      <c r="G2" s="487"/>
      <c r="H2" s="487"/>
      <c r="I2" s="487"/>
      <c r="J2" s="487"/>
      <c r="K2" s="487"/>
      <c r="L2" s="487"/>
      <c r="M2" s="488"/>
    </row>
    <row r="3" spans="1:13" x14ac:dyDescent="0.25">
      <c r="A3" s="774"/>
      <c r="B3" s="485"/>
      <c r="C3" s="476" t="s">
        <v>192</v>
      </c>
      <c r="D3" s="489"/>
      <c r="E3" s="489"/>
      <c r="F3" s="489"/>
      <c r="G3" s="489"/>
      <c r="H3" s="489"/>
      <c r="I3" s="489"/>
      <c r="J3" s="489"/>
      <c r="K3" s="489"/>
      <c r="L3" s="489"/>
      <c r="M3" s="490"/>
    </row>
    <row r="4" spans="1:13" ht="15.75" thickBot="1" x14ac:dyDescent="0.3">
      <c r="A4" s="774"/>
      <c r="B4" s="486"/>
      <c r="C4" s="491" t="s">
        <v>193</v>
      </c>
      <c r="D4" s="492"/>
      <c r="E4" s="492"/>
      <c r="F4" s="492"/>
      <c r="G4" s="492"/>
      <c r="H4" s="492"/>
      <c r="I4" s="492"/>
      <c r="J4" s="492"/>
      <c r="K4" s="492"/>
      <c r="L4" s="492"/>
      <c r="M4" s="493"/>
    </row>
    <row r="5" spans="1:13" ht="16.5" thickTop="1" thickBot="1" x14ac:dyDescent="0.3">
      <c r="A5" s="774"/>
      <c r="B5" s="17" t="s">
        <v>47</v>
      </c>
      <c r="C5" s="775" t="s">
        <v>139</v>
      </c>
      <c r="D5" s="775"/>
      <c r="E5" s="775" t="s">
        <v>140</v>
      </c>
      <c r="F5" s="775"/>
      <c r="G5" s="964" t="s">
        <v>141</v>
      </c>
      <c r="H5" s="964"/>
      <c r="I5" s="330" t="s">
        <v>142</v>
      </c>
      <c r="J5" s="330"/>
      <c r="K5" s="776" t="s">
        <v>194</v>
      </c>
      <c r="L5" s="776"/>
      <c r="M5" s="776"/>
    </row>
    <row r="6" spans="1:13" ht="16.5" thickTop="1" thickBot="1" x14ac:dyDescent="0.3">
      <c r="A6" s="774"/>
      <c r="B6" s="17" t="s">
        <v>49</v>
      </c>
      <c r="C6" s="319">
        <v>36</v>
      </c>
      <c r="D6" s="319"/>
      <c r="E6" s="775">
        <v>36</v>
      </c>
      <c r="F6" s="775"/>
      <c r="G6" s="964">
        <v>36</v>
      </c>
      <c r="H6" s="964"/>
      <c r="I6" s="319">
        <v>31</v>
      </c>
      <c r="J6" s="319"/>
      <c r="K6" s="776" t="s">
        <v>195</v>
      </c>
      <c r="L6" s="776"/>
      <c r="M6" s="776"/>
    </row>
    <row r="7" spans="1:13" ht="16.5" thickTop="1" thickBot="1" x14ac:dyDescent="0.3">
      <c r="A7" s="774"/>
      <c r="B7" s="777" t="s">
        <v>209</v>
      </c>
      <c r="C7" s="319" t="s">
        <v>213</v>
      </c>
      <c r="D7" s="319"/>
      <c r="E7" s="319" t="s">
        <v>210</v>
      </c>
      <c r="F7" s="319"/>
      <c r="G7" s="965" t="s">
        <v>50</v>
      </c>
      <c r="H7" s="965"/>
      <c r="I7" s="319" t="s">
        <v>144</v>
      </c>
      <c r="J7" s="319"/>
      <c r="K7" s="776" t="s">
        <v>197</v>
      </c>
      <c r="L7" s="778"/>
      <c r="M7" s="776" t="s">
        <v>198</v>
      </c>
    </row>
    <row r="8" spans="1:13" ht="16.5" thickTop="1" thickBot="1" x14ac:dyDescent="0.3">
      <c r="A8" s="779"/>
      <c r="B8" s="777"/>
      <c r="C8" s="319"/>
      <c r="D8" s="319"/>
      <c r="E8" s="319"/>
      <c r="F8" s="319"/>
      <c r="G8" s="965"/>
      <c r="H8" s="965"/>
      <c r="I8" s="319"/>
      <c r="J8" s="319"/>
      <c r="K8" s="776"/>
      <c r="L8" s="780"/>
      <c r="M8" s="776"/>
    </row>
    <row r="9" spans="1:13" ht="15.75" thickTop="1" x14ac:dyDescent="0.25">
      <c r="A9" s="781">
        <v>1</v>
      </c>
      <c r="B9" s="782">
        <v>2</v>
      </c>
      <c r="C9" s="783">
        <v>3</v>
      </c>
      <c r="D9" s="784"/>
      <c r="E9" s="785">
        <v>4</v>
      </c>
      <c r="F9" s="787"/>
      <c r="G9" s="966">
        <v>5</v>
      </c>
      <c r="H9" s="967"/>
      <c r="I9" s="785">
        <v>6</v>
      </c>
      <c r="J9" s="786"/>
      <c r="K9" s="786">
        <v>7</v>
      </c>
      <c r="L9" s="786"/>
      <c r="M9" s="789"/>
    </row>
    <row r="10" spans="1:13" ht="15.75" thickBot="1" x14ac:dyDescent="0.3">
      <c r="A10" s="726" t="s">
        <v>51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1"/>
    </row>
    <row r="11" spans="1:13" ht="16.5" thickTop="1" thickBot="1" x14ac:dyDescent="0.3">
      <c r="A11" s="792" t="s">
        <v>9</v>
      </c>
      <c r="B11" s="793"/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4"/>
    </row>
    <row r="12" spans="1:13" ht="15.75" thickTop="1" x14ac:dyDescent="0.25">
      <c r="A12" s="795">
        <v>1</v>
      </c>
      <c r="B12" s="796" t="s">
        <v>9</v>
      </c>
      <c r="C12" s="187">
        <f>C13*C6</f>
        <v>108</v>
      </c>
      <c r="D12" s="284"/>
      <c r="E12" s="187">
        <f>E13*E6</f>
        <v>108</v>
      </c>
      <c r="F12" s="284"/>
      <c r="G12" s="968">
        <f>G13*G6</f>
        <v>108</v>
      </c>
      <c r="H12" s="969"/>
      <c r="I12" s="187">
        <f>I13*I6</f>
        <v>93</v>
      </c>
      <c r="J12" s="284"/>
      <c r="K12" s="187">
        <f>I12+G12+E12+C12</f>
        <v>417</v>
      </c>
      <c r="L12" s="188"/>
      <c r="M12" s="284"/>
    </row>
    <row r="13" spans="1:13" ht="15.75" thickBot="1" x14ac:dyDescent="0.3">
      <c r="A13" s="797"/>
      <c r="B13" s="798"/>
      <c r="C13" s="282">
        <v>3</v>
      </c>
      <c r="D13" s="283"/>
      <c r="E13" s="282">
        <v>3</v>
      </c>
      <c r="F13" s="283"/>
      <c r="G13" s="970">
        <v>3</v>
      </c>
      <c r="H13" s="971"/>
      <c r="I13" s="282">
        <v>3</v>
      </c>
      <c r="J13" s="283"/>
      <c r="K13" s="187"/>
      <c r="L13" s="188"/>
      <c r="M13" s="284"/>
    </row>
    <row r="14" spans="1:13" ht="16.5" thickTop="1" thickBot="1" x14ac:dyDescent="0.3">
      <c r="A14" s="792" t="s">
        <v>52</v>
      </c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4"/>
    </row>
    <row r="15" spans="1:13" ht="16.5" thickTop="1" thickBot="1" x14ac:dyDescent="0.3">
      <c r="A15" s="799">
        <v>2</v>
      </c>
      <c r="B15" s="708" t="s">
        <v>199</v>
      </c>
      <c r="C15" s="170">
        <f>C6*C16</f>
        <v>72</v>
      </c>
      <c r="D15" s="800"/>
      <c r="E15" s="170">
        <f>E6*E16</f>
        <v>72</v>
      </c>
      <c r="F15" s="800"/>
      <c r="G15" s="972">
        <f>G6*G16</f>
        <v>72</v>
      </c>
      <c r="H15" s="973"/>
      <c r="I15" s="170">
        <f>I6*I16</f>
        <v>62</v>
      </c>
      <c r="J15" s="800"/>
      <c r="K15" s="170">
        <f>I15+G15+E15+C15</f>
        <v>278</v>
      </c>
      <c r="L15" s="171"/>
      <c r="M15" s="800"/>
    </row>
    <row r="16" spans="1:13" ht="16.5" thickTop="1" thickBot="1" x14ac:dyDescent="0.3">
      <c r="A16" s="799"/>
      <c r="B16" s="709"/>
      <c r="C16" s="179">
        <v>2</v>
      </c>
      <c r="D16" s="289"/>
      <c r="E16" s="179">
        <v>2</v>
      </c>
      <c r="F16" s="289"/>
      <c r="G16" s="974">
        <v>2</v>
      </c>
      <c r="H16" s="975"/>
      <c r="I16" s="179">
        <v>2</v>
      </c>
      <c r="J16" s="289"/>
      <c r="K16" s="183"/>
      <c r="L16" s="184"/>
      <c r="M16" s="290"/>
    </row>
    <row r="17" spans="1:13" ht="16.5" thickTop="1" thickBot="1" x14ac:dyDescent="0.3">
      <c r="A17" s="799">
        <v>3</v>
      </c>
      <c r="B17" s="752" t="s">
        <v>200</v>
      </c>
      <c r="C17" s="170">
        <f>C6*C18</f>
        <v>72</v>
      </c>
      <c r="D17" s="800"/>
      <c r="E17" s="170">
        <f>E6*E18</f>
        <v>72</v>
      </c>
      <c r="F17" s="800"/>
      <c r="G17" s="972"/>
      <c r="H17" s="973"/>
      <c r="I17" s="170"/>
      <c r="J17" s="800"/>
      <c r="K17" s="170">
        <f>E17+C17+G17+I17</f>
        <v>144</v>
      </c>
      <c r="L17" s="171"/>
      <c r="M17" s="800"/>
    </row>
    <row r="18" spans="1:13" ht="16.5" thickTop="1" thickBot="1" x14ac:dyDescent="0.3">
      <c r="A18" s="799"/>
      <c r="B18" s="763"/>
      <c r="C18" s="179">
        <v>2</v>
      </c>
      <c r="D18" s="289"/>
      <c r="E18" s="179">
        <v>2</v>
      </c>
      <c r="F18" s="289"/>
      <c r="G18" s="974"/>
      <c r="H18" s="975"/>
      <c r="I18" s="179"/>
      <c r="J18" s="289"/>
      <c r="K18" s="183"/>
      <c r="L18" s="184"/>
      <c r="M18" s="290"/>
    </row>
    <row r="19" spans="1:13" ht="16.5" thickTop="1" thickBot="1" x14ac:dyDescent="0.3">
      <c r="A19" s="792" t="s">
        <v>54</v>
      </c>
      <c r="B19" s="793"/>
      <c r="C19" s="793"/>
      <c r="D19" s="793"/>
      <c r="E19" s="793"/>
      <c r="F19" s="793"/>
      <c r="G19" s="793"/>
      <c r="H19" s="793"/>
      <c r="I19" s="793"/>
      <c r="J19" s="793"/>
      <c r="K19" s="793"/>
      <c r="L19" s="793"/>
      <c r="M19" s="794"/>
    </row>
    <row r="20" spans="1:13" ht="16.5" thickTop="1" thickBot="1" x14ac:dyDescent="0.3">
      <c r="A20" s="799">
        <v>4</v>
      </c>
      <c r="B20" s="327" t="s">
        <v>13</v>
      </c>
      <c r="C20" s="170">
        <f>C6*C21</f>
        <v>108</v>
      </c>
      <c r="D20" s="800"/>
      <c r="E20" s="170">
        <f>E6*E21</f>
        <v>108</v>
      </c>
      <c r="F20" s="800"/>
      <c r="G20" s="972">
        <f>G6*G21</f>
        <v>72</v>
      </c>
      <c r="H20" s="973"/>
      <c r="I20" s="170">
        <f>I6*I21</f>
        <v>62</v>
      </c>
      <c r="J20" s="800"/>
      <c r="K20" s="170">
        <f>I20+G20+E20+C20</f>
        <v>350</v>
      </c>
      <c r="L20" s="171"/>
      <c r="M20" s="800"/>
    </row>
    <row r="21" spans="1:13" ht="16.5" thickTop="1" thickBot="1" x14ac:dyDescent="0.3">
      <c r="A21" s="799"/>
      <c r="B21" s="327"/>
      <c r="C21" s="179">
        <v>3</v>
      </c>
      <c r="D21" s="289"/>
      <c r="E21" s="179">
        <v>3</v>
      </c>
      <c r="F21" s="289"/>
      <c r="G21" s="974">
        <v>2</v>
      </c>
      <c r="H21" s="975"/>
      <c r="I21" s="179">
        <v>2</v>
      </c>
      <c r="J21" s="289"/>
      <c r="K21" s="183"/>
      <c r="L21" s="184"/>
      <c r="M21" s="290"/>
    </row>
    <row r="22" spans="1:13" ht="16.5" thickTop="1" thickBot="1" x14ac:dyDescent="0.3">
      <c r="A22" s="799">
        <v>5</v>
      </c>
      <c r="B22" s="327" t="s">
        <v>152</v>
      </c>
      <c r="C22" s="170">
        <f>C23*C6</f>
        <v>72</v>
      </c>
      <c r="D22" s="800"/>
      <c r="E22" s="170"/>
      <c r="F22" s="800"/>
      <c r="G22" s="972"/>
      <c r="H22" s="973"/>
      <c r="I22" s="170"/>
      <c r="J22" s="800"/>
      <c r="K22" s="170">
        <f>SUM(C22:I22)</f>
        <v>72</v>
      </c>
      <c r="L22" s="171"/>
      <c r="M22" s="800"/>
    </row>
    <row r="23" spans="1:13" ht="16.5" thickTop="1" thickBot="1" x14ac:dyDescent="0.3">
      <c r="A23" s="799"/>
      <c r="B23" s="327"/>
      <c r="C23" s="179">
        <v>2</v>
      </c>
      <c r="D23" s="289"/>
      <c r="E23" s="179"/>
      <c r="F23" s="289"/>
      <c r="G23" s="974"/>
      <c r="H23" s="975"/>
      <c r="I23" s="179"/>
      <c r="J23" s="289"/>
      <c r="K23" s="183"/>
      <c r="L23" s="184"/>
      <c r="M23" s="290"/>
    </row>
    <row r="24" spans="1:13" ht="16.5" thickTop="1" thickBot="1" x14ac:dyDescent="0.3">
      <c r="A24" s="799">
        <v>6</v>
      </c>
      <c r="B24" s="326" t="s">
        <v>15</v>
      </c>
      <c r="C24" s="187">
        <f>C25*C6</f>
        <v>36</v>
      </c>
      <c r="D24" s="284"/>
      <c r="E24" s="187">
        <f>E25*E6</f>
        <v>36</v>
      </c>
      <c r="F24" s="284"/>
      <c r="G24" s="968"/>
      <c r="H24" s="969"/>
      <c r="I24" s="187"/>
      <c r="J24" s="284"/>
      <c r="K24" s="187">
        <f>SUM(C24:J24)</f>
        <v>72</v>
      </c>
      <c r="L24" s="188"/>
      <c r="M24" s="284"/>
    </row>
    <row r="25" spans="1:13" ht="16.5" thickTop="1" thickBot="1" x14ac:dyDescent="0.3">
      <c r="A25" s="799"/>
      <c r="B25" s="326"/>
      <c r="C25" s="282">
        <v>1</v>
      </c>
      <c r="D25" s="283"/>
      <c r="E25" s="282">
        <v>1</v>
      </c>
      <c r="F25" s="283"/>
      <c r="G25" s="970"/>
      <c r="H25" s="971"/>
      <c r="I25" s="282"/>
      <c r="J25" s="283"/>
      <c r="K25" s="187"/>
      <c r="L25" s="188"/>
      <c r="M25" s="284"/>
    </row>
    <row r="26" spans="1:13" ht="16.5" thickTop="1" thickBot="1" x14ac:dyDescent="0.3">
      <c r="A26" s="792" t="s">
        <v>55</v>
      </c>
      <c r="B26" s="793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794"/>
    </row>
    <row r="27" spans="1:13" ht="16.5" thickTop="1" thickBot="1" x14ac:dyDescent="0.3">
      <c r="A27" s="799">
        <v>7</v>
      </c>
      <c r="B27" s="327" t="s">
        <v>56</v>
      </c>
      <c r="C27" s="170">
        <f>C28*C6</f>
        <v>72</v>
      </c>
      <c r="D27" s="800"/>
      <c r="E27" s="170">
        <f>E28*E6</f>
        <v>72</v>
      </c>
      <c r="F27" s="800"/>
      <c r="G27" s="972">
        <f>G28*G6</f>
        <v>72</v>
      </c>
      <c r="H27" s="973"/>
      <c r="I27" s="170"/>
      <c r="J27" s="800"/>
      <c r="K27" s="170">
        <f>SUM(C27:J27)</f>
        <v>216</v>
      </c>
      <c r="L27" s="171"/>
      <c r="M27" s="800"/>
    </row>
    <row r="28" spans="1:13" ht="16.5" thickTop="1" thickBot="1" x14ac:dyDescent="0.3">
      <c r="A28" s="799"/>
      <c r="B28" s="327"/>
      <c r="C28" s="179">
        <v>2</v>
      </c>
      <c r="D28" s="289"/>
      <c r="E28" s="179">
        <v>2</v>
      </c>
      <c r="F28" s="289"/>
      <c r="G28" s="974">
        <v>2</v>
      </c>
      <c r="H28" s="975"/>
      <c r="I28" s="179"/>
      <c r="J28" s="289"/>
      <c r="K28" s="183"/>
      <c r="L28" s="184"/>
      <c r="M28" s="290"/>
    </row>
    <row r="29" spans="1:13" ht="16.5" thickTop="1" thickBot="1" x14ac:dyDescent="0.3">
      <c r="A29" s="799">
        <v>8</v>
      </c>
      <c r="B29" s="327" t="s">
        <v>19</v>
      </c>
      <c r="C29" s="170">
        <f>C30*C6</f>
        <v>54</v>
      </c>
      <c r="D29" s="800"/>
      <c r="E29" s="170">
        <f>E30*E6</f>
        <v>54</v>
      </c>
      <c r="F29" s="800"/>
      <c r="G29" s="972">
        <f>G30*G6</f>
        <v>36</v>
      </c>
      <c r="H29" s="973"/>
      <c r="I29" s="170"/>
      <c r="J29" s="800"/>
      <c r="K29" s="170">
        <f>SUM(C29:J29)</f>
        <v>144</v>
      </c>
      <c r="L29" s="171"/>
      <c r="M29" s="800"/>
    </row>
    <row r="30" spans="1:13" ht="16.5" thickTop="1" thickBot="1" x14ac:dyDescent="0.3">
      <c r="A30" s="799"/>
      <c r="B30" s="327"/>
      <c r="C30" s="179">
        <v>1.5</v>
      </c>
      <c r="D30" s="289"/>
      <c r="E30" s="179">
        <v>1.5</v>
      </c>
      <c r="F30" s="289"/>
      <c r="G30" s="974">
        <v>1</v>
      </c>
      <c r="H30" s="975"/>
      <c r="I30" s="179"/>
      <c r="J30" s="289"/>
      <c r="K30" s="183"/>
      <c r="L30" s="184"/>
      <c r="M30" s="290"/>
    </row>
    <row r="31" spans="1:13" ht="16.5" thickTop="1" thickBot="1" x14ac:dyDescent="0.3">
      <c r="A31" s="799">
        <v>9</v>
      </c>
      <c r="B31" s="327" t="s">
        <v>154</v>
      </c>
      <c r="C31" s="170">
        <f>C32*C6</f>
        <v>54</v>
      </c>
      <c r="D31" s="800"/>
      <c r="E31" s="170"/>
      <c r="F31" s="800"/>
      <c r="G31" s="972"/>
      <c r="H31" s="973"/>
      <c r="I31" s="170"/>
      <c r="J31" s="800"/>
      <c r="K31" s="170">
        <f>SUM(C31:J31)</f>
        <v>54</v>
      </c>
      <c r="L31" s="171"/>
      <c r="M31" s="800"/>
    </row>
    <row r="32" spans="1:13" ht="16.5" thickTop="1" thickBot="1" x14ac:dyDescent="0.3">
      <c r="A32" s="799"/>
      <c r="B32" s="327"/>
      <c r="C32" s="179">
        <v>1.5</v>
      </c>
      <c r="D32" s="289"/>
      <c r="E32" s="179"/>
      <c r="F32" s="289"/>
      <c r="G32" s="974"/>
      <c r="H32" s="975"/>
      <c r="I32" s="179"/>
      <c r="J32" s="289"/>
      <c r="K32" s="183"/>
      <c r="L32" s="184"/>
      <c r="M32" s="290"/>
    </row>
    <row r="33" spans="1:13" ht="16.5" thickTop="1" thickBot="1" x14ac:dyDescent="0.3">
      <c r="A33" s="799">
        <v>10</v>
      </c>
      <c r="B33" s="327" t="s">
        <v>155</v>
      </c>
      <c r="C33" s="170"/>
      <c r="D33" s="800"/>
      <c r="E33" s="170">
        <f>E34*E6</f>
        <v>54</v>
      </c>
      <c r="F33" s="800"/>
      <c r="G33" s="972"/>
      <c r="H33" s="973"/>
      <c r="I33" s="170"/>
      <c r="J33" s="800"/>
      <c r="K33" s="170">
        <f>SUM(C33:J33)</f>
        <v>54</v>
      </c>
      <c r="L33" s="171"/>
      <c r="M33" s="800"/>
    </row>
    <row r="34" spans="1:13" ht="16.5" thickTop="1" thickBot="1" x14ac:dyDescent="0.3">
      <c r="A34" s="799"/>
      <c r="B34" s="327"/>
      <c r="C34" s="179"/>
      <c r="D34" s="289"/>
      <c r="E34" s="179">
        <v>1.5</v>
      </c>
      <c r="F34" s="289"/>
      <c r="G34" s="974"/>
      <c r="H34" s="975"/>
      <c r="I34" s="179"/>
      <c r="J34" s="289"/>
      <c r="K34" s="183"/>
      <c r="L34" s="184"/>
      <c r="M34" s="290"/>
    </row>
    <row r="35" spans="1:13" ht="16.5" thickTop="1" thickBot="1" x14ac:dyDescent="0.3">
      <c r="A35" s="799">
        <v>11</v>
      </c>
      <c r="B35" s="327" t="s">
        <v>81</v>
      </c>
      <c r="C35" s="170"/>
      <c r="D35" s="800"/>
      <c r="E35" s="170"/>
      <c r="F35" s="800"/>
      <c r="G35" s="972">
        <f>G36*G6</f>
        <v>54</v>
      </c>
      <c r="H35" s="973"/>
      <c r="I35" s="170"/>
      <c r="J35" s="800"/>
      <c r="K35" s="170">
        <f>SUM(C35:J35)</f>
        <v>54</v>
      </c>
      <c r="L35" s="171"/>
      <c r="M35" s="800"/>
    </row>
    <row r="36" spans="1:13" ht="16.5" thickTop="1" thickBot="1" x14ac:dyDescent="0.3">
      <c r="A36" s="799"/>
      <c r="B36" s="327"/>
      <c r="C36" s="179"/>
      <c r="D36" s="289"/>
      <c r="E36" s="179"/>
      <c r="F36" s="289"/>
      <c r="G36" s="974">
        <v>1.5</v>
      </c>
      <c r="H36" s="975"/>
      <c r="I36" s="179"/>
      <c r="J36" s="289"/>
      <c r="K36" s="183"/>
      <c r="L36" s="184"/>
      <c r="M36" s="290"/>
    </row>
    <row r="37" spans="1:13" ht="16.5" thickTop="1" thickBot="1" x14ac:dyDescent="0.3">
      <c r="A37" s="799">
        <v>12</v>
      </c>
      <c r="B37" s="327" t="s">
        <v>156</v>
      </c>
      <c r="C37" s="170"/>
      <c r="D37" s="800"/>
      <c r="E37" s="170"/>
      <c r="F37" s="800"/>
      <c r="G37" s="972"/>
      <c r="H37" s="973"/>
      <c r="I37" s="170">
        <f>I38*I6</f>
        <v>62</v>
      </c>
      <c r="J37" s="800"/>
      <c r="K37" s="170">
        <f>SUM(C37:J37)</f>
        <v>62</v>
      </c>
      <c r="L37" s="171"/>
      <c r="M37" s="800"/>
    </row>
    <row r="38" spans="1:13" ht="16.5" thickTop="1" thickBot="1" x14ac:dyDescent="0.3">
      <c r="A38" s="799"/>
      <c r="B38" s="327"/>
      <c r="C38" s="179"/>
      <c r="D38" s="289"/>
      <c r="E38" s="179"/>
      <c r="F38" s="289"/>
      <c r="G38" s="974"/>
      <c r="H38" s="975"/>
      <c r="I38" s="179">
        <v>2</v>
      </c>
      <c r="J38" s="289"/>
      <c r="K38" s="183"/>
      <c r="L38" s="184"/>
      <c r="M38" s="290"/>
    </row>
    <row r="39" spans="1:13" ht="16.5" thickTop="1" thickBot="1" x14ac:dyDescent="0.3">
      <c r="A39" s="792" t="s">
        <v>57</v>
      </c>
      <c r="B39" s="793"/>
      <c r="C39" s="793"/>
      <c r="D39" s="793"/>
      <c r="E39" s="793"/>
      <c r="F39" s="793"/>
      <c r="G39" s="793"/>
      <c r="H39" s="793"/>
      <c r="I39" s="793"/>
      <c r="J39" s="793"/>
      <c r="K39" s="793"/>
      <c r="L39" s="793"/>
      <c r="M39" s="794"/>
    </row>
    <row r="40" spans="1:13" ht="16.5" thickTop="1" thickBot="1" x14ac:dyDescent="0.3">
      <c r="A40" s="799">
        <v>13</v>
      </c>
      <c r="B40" s="326" t="s">
        <v>58</v>
      </c>
      <c r="C40" s="170">
        <v>72</v>
      </c>
      <c r="D40" s="800"/>
      <c r="E40" s="170">
        <v>72</v>
      </c>
      <c r="F40" s="800"/>
      <c r="G40" s="972"/>
      <c r="H40" s="973"/>
      <c r="I40" s="170"/>
      <c r="J40" s="800"/>
      <c r="K40" s="170">
        <f>SUM(C40:I40)</f>
        <v>144</v>
      </c>
      <c r="L40" s="171"/>
      <c r="M40" s="800"/>
    </row>
    <row r="41" spans="1:13" ht="16.5" thickTop="1" thickBot="1" x14ac:dyDescent="0.3">
      <c r="A41" s="799"/>
      <c r="B41" s="326"/>
      <c r="C41" s="179">
        <v>2</v>
      </c>
      <c r="D41" s="289"/>
      <c r="E41" s="179">
        <v>2</v>
      </c>
      <c r="F41" s="289"/>
      <c r="G41" s="974"/>
      <c r="H41" s="975"/>
      <c r="I41" s="179"/>
      <c r="J41" s="289"/>
      <c r="K41" s="183"/>
      <c r="L41" s="184"/>
      <c r="M41" s="290"/>
    </row>
    <row r="42" spans="1:13" ht="16.5" thickTop="1" thickBot="1" x14ac:dyDescent="0.3">
      <c r="A42" s="799">
        <v>14</v>
      </c>
      <c r="B42" s="327" t="s">
        <v>59</v>
      </c>
      <c r="C42" s="170">
        <f>C43*C6</f>
        <v>72</v>
      </c>
      <c r="D42" s="800"/>
      <c r="E42" s="170">
        <f>E43*E6</f>
        <v>72</v>
      </c>
      <c r="F42" s="800"/>
      <c r="G42" s="972">
        <f>G43*G6</f>
        <v>36</v>
      </c>
      <c r="H42" s="973"/>
      <c r="I42" s="170"/>
      <c r="J42" s="800"/>
      <c r="K42" s="170">
        <f>SUM(C42:I42)</f>
        <v>180</v>
      </c>
      <c r="L42" s="171"/>
      <c r="M42" s="800"/>
    </row>
    <row r="43" spans="1:13" ht="16.5" thickTop="1" thickBot="1" x14ac:dyDescent="0.3">
      <c r="A43" s="799"/>
      <c r="B43" s="327"/>
      <c r="C43" s="179">
        <v>2</v>
      </c>
      <c r="D43" s="289"/>
      <c r="E43" s="179">
        <v>2</v>
      </c>
      <c r="F43" s="289"/>
      <c r="G43" s="974">
        <v>1</v>
      </c>
      <c r="H43" s="975"/>
      <c r="I43" s="179"/>
      <c r="J43" s="289"/>
      <c r="K43" s="183"/>
      <c r="L43" s="184"/>
      <c r="M43" s="290"/>
    </row>
    <row r="44" spans="1:13" ht="16.5" thickTop="1" thickBot="1" x14ac:dyDescent="0.3">
      <c r="A44" s="799">
        <v>15</v>
      </c>
      <c r="B44" s="326" t="s">
        <v>60</v>
      </c>
      <c r="C44" s="187">
        <f>C45*C6</f>
        <v>72</v>
      </c>
      <c r="D44" s="284"/>
      <c r="E44" s="187">
        <f>E6*E45</f>
        <v>72</v>
      </c>
      <c r="F44" s="284"/>
      <c r="G44" s="968"/>
      <c r="H44" s="969"/>
      <c r="I44" s="187"/>
      <c r="J44" s="284"/>
      <c r="K44" s="187">
        <v>144</v>
      </c>
      <c r="L44" s="188"/>
      <c r="M44" s="284"/>
    </row>
    <row r="45" spans="1:13" ht="16.5" thickTop="1" thickBot="1" x14ac:dyDescent="0.3">
      <c r="A45" s="799"/>
      <c r="B45" s="326"/>
      <c r="C45" s="282">
        <v>2</v>
      </c>
      <c r="D45" s="283"/>
      <c r="E45" s="282">
        <v>2</v>
      </c>
      <c r="F45" s="283"/>
      <c r="G45" s="970"/>
      <c r="H45" s="971"/>
      <c r="I45" s="282"/>
      <c r="J45" s="283"/>
      <c r="K45" s="187"/>
      <c r="L45" s="188"/>
      <c r="M45" s="284"/>
    </row>
    <row r="46" spans="1:13" ht="16.5" thickTop="1" thickBot="1" x14ac:dyDescent="0.3">
      <c r="A46" s="792" t="s">
        <v>61</v>
      </c>
      <c r="B46" s="793"/>
      <c r="C46" s="793"/>
      <c r="D46" s="793"/>
      <c r="E46" s="793"/>
      <c r="F46" s="793"/>
      <c r="G46" s="793"/>
      <c r="H46" s="793"/>
      <c r="I46" s="793"/>
      <c r="J46" s="793"/>
      <c r="K46" s="793"/>
      <c r="L46" s="793"/>
      <c r="M46" s="794"/>
    </row>
    <row r="47" spans="1:13" ht="16.5" thickTop="1" thickBot="1" x14ac:dyDescent="0.3">
      <c r="A47" s="799">
        <v>16</v>
      </c>
      <c r="B47" s="327" t="s">
        <v>25</v>
      </c>
      <c r="C47" s="170">
        <f>C48*C6</f>
        <v>36</v>
      </c>
      <c r="D47" s="800"/>
      <c r="E47" s="170"/>
      <c r="F47" s="800"/>
      <c r="G47" s="972"/>
      <c r="H47" s="973"/>
      <c r="I47" s="170"/>
      <c r="J47" s="800"/>
      <c r="K47" s="170">
        <f>C47</f>
        <v>36</v>
      </c>
      <c r="L47" s="171"/>
      <c r="M47" s="800"/>
    </row>
    <row r="48" spans="1:13" ht="16.5" thickTop="1" thickBot="1" x14ac:dyDescent="0.3">
      <c r="A48" s="799"/>
      <c r="B48" s="327"/>
      <c r="C48" s="179">
        <v>1</v>
      </c>
      <c r="D48" s="290"/>
      <c r="E48" s="183"/>
      <c r="F48" s="290"/>
      <c r="G48" s="976"/>
      <c r="H48" s="977"/>
      <c r="I48" s="183"/>
      <c r="J48" s="290"/>
      <c r="K48" s="183"/>
      <c r="L48" s="184"/>
      <c r="M48" s="290"/>
    </row>
    <row r="49" spans="1:13" ht="16.5" thickTop="1" thickBot="1" x14ac:dyDescent="0.3">
      <c r="A49" s="799">
        <v>17</v>
      </c>
      <c r="B49" s="327" t="s">
        <v>23</v>
      </c>
      <c r="C49" s="187">
        <f>C50*C6</f>
        <v>36</v>
      </c>
      <c r="D49" s="284"/>
      <c r="E49" s="187"/>
      <c r="F49" s="284"/>
      <c r="G49" s="968"/>
      <c r="H49" s="969"/>
      <c r="I49" s="187"/>
      <c r="J49" s="284"/>
      <c r="K49" s="187">
        <f>C49</f>
        <v>36</v>
      </c>
      <c r="L49" s="188"/>
      <c r="M49" s="284"/>
    </row>
    <row r="50" spans="1:13" ht="16.5" thickTop="1" thickBot="1" x14ac:dyDescent="0.3">
      <c r="A50" s="799"/>
      <c r="B50" s="327"/>
      <c r="C50" s="282">
        <v>1</v>
      </c>
      <c r="D50" s="284"/>
      <c r="E50" s="187"/>
      <c r="F50" s="284"/>
      <c r="G50" s="968"/>
      <c r="H50" s="969"/>
      <c r="I50" s="187"/>
      <c r="J50" s="284"/>
      <c r="K50" s="187"/>
      <c r="L50" s="188"/>
      <c r="M50" s="284"/>
    </row>
    <row r="51" spans="1:13" ht="16.5" thickTop="1" thickBot="1" x14ac:dyDescent="0.3">
      <c r="A51" s="792" t="s">
        <v>64</v>
      </c>
      <c r="B51" s="793"/>
      <c r="C51" s="793"/>
      <c r="D51" s="793"/>
      <c r="E51" s="793"/>
      <c r="F51" s="793"/>
      <c r="G51" s="793"/>
      <c r="H51" s="793"/>
      <c r="I51" s="793"/>
      <c r="J51" s="793"/>
      <c r="K51" s="793"/>
      <c r="L51" s="793"/>
      <c r="M51" s="794"/>
    </row>
    <row r="52" spans="1:13" ht="15.75" thickTop="1" x14ac:dyDescent="0.25">
      <c r="A52" s="801">
        <v>18</v>
      </c>
      <c r="B52" s="796" t="s">
        <v>29</v>
      </c>
      <c r="C52" s="187">
        <f>C53*C6</f>
        <v>72</v>
      </c>
      <c r="D52" s="284"/>
      <c r="E52" s="187">
        <f>E53*E6</f>
        <v>72</v>
      </c>
      <c r="F52" s="284"/>
      <c r="G52" s="968">
        <f>G53*G6</f>
        <v>72</v>
      </c>
      <c r="H52" s="969"/>
      <c r="I52" s="187">
        <f>I53*I6</f>
        <v>62</v>
      </c>
      <c r="J52" s="284"/>
      <c r="K52" s="187">
        <f>I52+G52+E52+C52</f>
        <v>278</v>
      </c>
      <c r="L52" s="188"/>
      <c r="M52" s="284"/>
    </row>
    <row r="53" spans="1:13" ht="15.75" thickBot="1" x14ac:dyDescent="0.3">
      <c r="A53" s="802"/>
      <c r="B53" s="798"/>
      <c r="C53" s="282">
        <v>2</v>
      </c>
      <c r="D53" s="283"/>
      <c r="E53" s="282">
        <v>2</v>
      </c>
      <c r="F53" s="283"/>
      <c r="G53" s="970">
        <v>2</v>
      </c>
      <c r="H53" s="971"/>
      <c r="I53" s="282">
        <v>2</v>
      </c>
      <c r="J53" s="283"/>
      <c r="K53" s="187"/>
      <c r="L53" s="188"/>
      <c r="M53" s="284"/>
    </row>
    <row r="54" spans="1:13" ht="15.75" thickTop="1" x14ac:dyDescent="0.25">
      <c r="A54" s="754" t="s">
        <v>65</v>
      </c>
      <c r="B54" s="755"/>
      <c r="C54" s="758">
        <f>C55*C6</f>
        <v>1008</v>
      </c>
      <c r="D54" s="758"/>
      <c r="E54" s="758">
        <f>E55*E6</f>
        <v>864</v>
      </c>
      <c r="F54" s="758"/>
      <c r="G54" s="978">
        <f>G55*G6</f>
        <v>522</v>
      </c>
      <c r="H54" s="978"/>
      <c r="I54" s="758">
        <f>I55*I6</f>
        <v>341</v>
      </c>
      <c r="J54" s="758"/>
      <c r="K54" s="759">
        <f>SUM(C54:J54)</f>
        <v>2735</v>
      </c>
      <c r="L54" s="759"/>
      <c r="M54" s="760"/>
    </row>
    <row r="55" spans="1:13" ht="15.75" thickBot="1" x14ac:dyDescent="0.3">
      <c r="A55" s="430"/>
      <c r="B55" s="431"/>
      <c r="C55" s="803">
        <f>C53+C50+C48+C45+C43+C41+C38+C36+C34+C32+C30+C28+C25+C23+C21+C18+C16+C13</f>
        <v>28</v>
      </c>
      <c r="D55" s="803"/>
      <c r="E55" s="803">
        <f>E53+E50+E48+E45+E43+E41+E38+E36+E34+E32+E30+E28+E25+E23+E21+E18+E16+E13</f>
        <v>24</v>
      </c>
      <c r="F55" s="803"/>
      <c r="G55" s="979">
        <f>G53+G50+G48+G45+G43+G41+G38+G36+G34+G32+G30+G28+G25+G23+G21+G18+G16+G13</f>
        <v>14.5</v>
      </c>
      <c r="H55" s="979"/>
      <c r="I55" s="803">
        <f>I53+I50+I48+I45+I43+I41+I38+I36+I34+I32+I30+I28+I25+I23+I21+I18+I16+I13</f>
        <v>11</v>
      </c>
      <c r="J55" s="803"/>
      <c r="K55" s="720"/>
      <c r="L55" s="720"/>
      <c r="M55" s="721"/>
    </row>
    <row r="56" spans="1:13" ht="16.5" thickTop="1" thickBot="1" x14ac:dyDescent="0.3">
      <c r="A56" s="804"/>
      <c r="B56" s="805"/>
      <c r="C56" s="806"/>
      <c r="D56" s="806"/>
      <c r="E56" s="806"/>
      <c r="F56" s="806"/>
      <c r="G56" s="806"/>
      <c r="H56" s="806"/>
      <c r="I56" s="806"/>
      <c r="J56" s="806"/>
      <c r="K56" s="807"/>
      <c r="L56" s="807"/>
      <c r="M56" s="808"/>
    </row>
    <row r="57" spans="1:13" ht="15.75" thickTop="1" x14ac:dyDescent="0.25">
      <c r="A57" s="773" t="s">
        <v>45</v>
      </c>
      <c r="B57" s="484" t="s">
        <v>46</v>
      </c>
      <c r="C57" s="475" t="s">
        <v>191</v>
      </c>
      <c r="D57" s="487"/>
      <c r="E57" s="487"/>
      <c r="F57" s="487"/>
      <c r="G57" s="487"/>
      <c r="H57" s="487"/>
      <c r="I57" s="487"/>
      <c r="J57" s="487"/>
      <c r="K57" s="487"/>
      <c r="L57" s="487"/>
      <c r="M57" s="488"/>
    </row>
    <row r="58" spans="1:13" x14ac:dyDescent="0.25">
      <c r="A58" s="774"/>
      <c r="B58" s="485"/>
      <c r="C58" s="476" t="s">
        <v>192</v>
      </c>
      <c r="D58" s="489"/>
      <c r="E58" s="489"/>
      <c r="F58" s="489"/>
      <c r="G58" s="489"/>
      <c r="H58" s="489"/>
      <c r="I58" s="489"/>
      <c r="J58" s="489"/>
      <c r="K58" s="489"/>
      <c r="L58" s="489"/>
      <c r="M58" s="490"/>
    </row>
    <row r="59" spans="1:13" ht="15.75" thickBot="1" x14ac:dyDescent="0.3">
      <c r="A59" s="774"/>
      <c r="B59" s="486"/>
      <c r="C59" s="491" t="s">
        <v>193</v>
      </c>
      <c r="D59" s="492"/>
      <c r="E59" s="492"/>
      <c r="F59" s="492"/>
      <c r="G59" s="492"/>
      <c r="H59" s="492"/>
      <c r="I59" s="492"/>
      <c r="J59" s="492"/>
      <c r="K59" s="492"/>
      <c r="L59" s="492"/>
      <c r="M59" s="493"/>
    </row>
    <row r="60" spans="1:13" ht="16.5" thickTop="1" thickBot="1" x14ac:dyDescent="0.3">
      <c r="A60" s="774"/>
      <c r="B60" s="17" t="s">
        <v>47</v>
      </c>
      <c r="C60" s="775" t="s">
        <v>139</v>
      </c>
      <c r="D60" s="775"/>
      <c r="E60" s="775" t="s">
        <v>140</v>
      </c>
      <c r="F60" s="775"/>
      <c r="G60" s="964" t="s">
        <v>141</v>
      </c>
      <c r="H60" s="964"/>
      <c r="I60" s="330" t="s">
        <v>142</v>
      </c>
      <c r="J60" s="330"/>
      <c r="K60" s="776" t="s">
        <v>194</v>
      </c>
      <c r="L60" s="776"/>
      <c r="M60" s="776"/>
    </row>
    <row r="61" spans="1:13" ht="16.5" thickTop="1" thickBot="1" x14ac:dyDescent="0.3">
      <c r="A61" s="774"/>
      <c r="B61" s="17" t="s">
        <v>49</v>
      </c>
      <c r="C61" s="319">
        <v>36</v>
      </c>
      <c r="D61" s="319"/>
      <c r="E61" s="775">
        <v>36</v>
      </c>
      <c r="F61" s="775"/>
      <c r="G61" s="964">
        <v>36</v>
      </c>
      <c r="H61" s="964"/>
      <c r="I61" s="319">
        <v>31</v>
      </c>
      <c r="J61" s="319"/>
      <c r="K61" s="776" t="s">
        <v>195</v>
      </c>
      <c r="L61" s="776"/>
      <c r="M61" s="776"/>
    </row>
    <row r="62" spans="1:13" ht="16.5" thickTop="1" thickBot="1" x14ac:dyDescent="0.3">
      <c r="A62" s="774"/>
      <c r="B62" s="777" t="s">
        <v>209</v>
      </c>
      <c r="C62" s="319" t="s">
        <v>213</v>
      </c>
      <c r="D62" s="319"/>
      <c r="E62" s="319" t="s">
        <v>210</v>
      </c>
      <c r="F62" s="319"/>
      <c r="G62" s="965" t="s">
        <v>50</v>
      </c>
      <c r="H62" s="965"/>
      <c r="I62" s="319" t="s">
        <v>144</v>
      </c>
      <c r="J62" s="319"/>
      <c r="K62" s="776" t="s">
        <v>197</v>
      </c>
      <c r="L62" s="778"/>
      <c r="M62" s="776" t="s">
        <v>198</v>
      </c>
    </row>
    <row r="63" spans="1:13" ht="16.5" thickTop="1" thickBot="1" x14ac:dyDescent="0.3">
      <c r="A63" s="779"/>
      <c r="B63" s="777"/>
      <c r="C63" s="319"/>
      <c r="D63" s="319"/>
      <c r="E63" s="319"/>
      <c r="F63" s="319"/>
      <c r="G63" s="965"/>
      <c r="H63" s="965"/>
      <c r="I63" s="319"/>
      <c r="J63" s="319"/>
      <c r="K63" s="776"/>
      <c r="L63" s="780"/>
      <c r="M63" s="776"/>
    </row>
    <row r="64" spans="1:13" ht="15.75" thickTop="1" x14ac:dyDescent="0.25">
      <c r="A64" s="781">
        <v>1</v>
      </c>
      <c r="B64" s="782">
        <v>2</v>
      </c>
      <c r="C64" s="783">
        <v>3</v>
      </c>
      <c r="D64" s="784"/>
      <c r="E64" s="785">
        <v>4</v>
      </c>
      <c r="F64" s="787"/>
      <c r="G64" s="966">
        <v>5</v>
      </c>
      <c r="H64" s="967"/>
      <c r="I64" s="785">
        <v>6</v>
      </c>
      <c r="J64" s="786"/>
      <c r="K64" s="786">
        <v>7</v>
      </c>
      <c r="L64" s="786"/>
      <c r="M64" s="789"/>
    </row>
    <row r="65" spans="1:13" x14ac:dyDescent="0.25">
      <c r="A65" s="809" t="s">
        <v>66</v>
      </c>
      <c r="B65" s="810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1"/>
    </row>
    <row r="66" spans="1:13" x14ac:dyDescent="0.25">
      <c r="A66" s="812"/>
      <c r="B66" s="813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4"/>
    </row>
    <row r="67" spans="1:13" ht="15.75" thickBot="1" x14ac:dyDescent="0.3">
      <c r="A67" s="802">
        <v>1</v>
      </c>
      <c r="B67" s="798" t="s">
        <v>9</v>
      </c>
      <c r="C67" s="187"/>
      <c r="D67" s="284"/>
      <c r="E67" s="187"/>
      <c r="F67" s="295">
        <f>F68*E6</f>
        <v>36</v>
      </c>
      <c r="G67" s="968"/>
      <c r="H67" s="980">
        <f>H68*G6</f>
        <v>72</v>
      </c>
      <c r="I67" s="187"/>
      <c r="J67" s="295">
        <f>J68*I6</f>
        <v>93</v>
      </c>
      <c r="K67" s="187"/>
      <c r="L67" s="188"/>
      <c r="M67" s="295">
        <f>J67+H67+F67+D67</f>
        <v>201</v>
      </c>
    </row>
    <row r="68" spans="1:13" ht="16.5" thickTop="1" thickBot="1" x14ac:dyDescent="0.3">
      <c r="A68" s="799"/>
      <c r="B68" s="326"/>
      <c r="C68" s="183"/>
      <c r="D68" s="290"/>
      <c r="E68" s="183"/>
      <c r="F68" s="290">
        <v>1</v>
      </c>
      <c r="G68" s="976"/>
      <c r="H68" s="977">
        <v>2</v>
      </c>
      <c r="I68" s="183"/>
      <c r="J68" s="290">
        <v>3</v>
      </c>
      <c r="K68" s="183"/>
      <c r="L68" s="184"/>
      <c r="M68" s="290"/>
    </row>
    <row r="69" spans="1:13" ht="16.5" thickTop="1" thickBot="1" x14ac:dyDescent="0.3">
      <c r="A69" s="799">
        <v>2</v>
      </c>
      <c r="B69" s="326" t="s">
        <v>32</v>
      </c>
      <c r="C69" s="187"/>
      <c r="D69" s="284"/>
      <c r="E69" s="187"/>
      <c r="F69" s="295"/>
      <c r="G69" s="968"/>
      <c r="H69" s="980">
        <f>H70*G6</f>
        <v>36</v>
      </c>
      <c r="I69" s="187"/>
      <c r="J69" s="295">
        <f>J70*I6</f>
        <v>31</v>
      </c>
      <c r="K69" s="187"/>
      <c r="L69" s="188"/>
      <c r="M69" s="295">
        <f>J69+H69+F69+D69</f>
        <v>67</v>
      </c>
    </row>
    <row r="70" spans="1:13" ht="16.5" thickTop="1" thickBot="1" x14ac:dyDescent="0.3">
      <c r="A70" s="799"/>
      <c r="B70" s="326"/>
      <c r="C70" s="187"/>
      <c r="D70" s="284"/>
      <c r="E70" s="187"/>
      <c r="F70" s="290"/>
      <c r="G70" s="968"/>
      <c r="H70" s="977">
        <v>1</v>
      </c>
      <c r="I70" s="187"/>
      <c r="J70" s="290">
        <v>1</v>
      </c>
      <c r="K70" s="187"/>
      <c r="L70" s="188"/>
      <c r="M70" s="290"/>
    </row>
    <row r="71" spans="1:13" ht="16.5" thickTop="1" thickBot="1" x14ac:dyDescent="0.3">
      <c r="A71" s="799">
        <v>3</v>
      </c>
      <c r="B71" s="326" t="s">
        <v>13</v>
      </c>
      <c r="C71" s="170"/>
      <c r="D71" s="18"/>
      <c r="E71" s="170"/>
      <c r="F71" s="295">
        <f>F72*E6</f>
        <v>36</v>
      </c>
      <c r="G71" s="972"/>
      <c r="H71" s="981">
        <f>G6*H72</f>
        <v>54</v>
      </c>
      <c r="I71" s="170"/>
      <c r="J71" s="18">
        <f>J72*I6</f>
        <v>62</v>
      </c>
      <c r="K71" s="170"/>
      <c r="L71" s="171"/>
      <c r="M71" s="295">
        <f>J71+H71+F71+D71</f>
        <v>152</v>
      </c>
    </row>
    <row r="72" spans="1:13" ht="16.5" thickTop="1" thickBot="1" x14ac:dyDescent="0.3">
      <c r="A72" s="799"/>
      <c r="B72" s="326"/>
      <c r="C72" s="183"/>
      <c r="D72" s="290"/>
      <c r="E72" s="183"/>
      <c r="F72" s="290">
        <v>1</v>
      </c>
      <c r="G72" s="976"/>
      <c r="H72" s="977">
        <v>1.5</v>
      </c>
      <c r="I72" s="183"/>
      <c r="J72" s="290">
        <v>2</v>
      </c>
      <c r="K72" s="183"/>
      <c r="L72" s="184"/>
      <c r="M72" s="290"/>
    </row>
    <row r="73" spans="1:13" ht="16.5" thickTop="1" thickBot="1" x14ac:dyDescent="0.3">
      <c r="A73" s="799">
        <v>4</v>
      </c>
      <c r="B73" s="326" t="s">
        <v>15</v>
      </c>
      <c r="C73" s="170"/>
      <c r="D73" s="800"/>
      <c r="E73" s="170"/>
      <c r="F73" s="18">
        <f>F74*E6</f>
        <v>36</v>
      </c>
      <c r="G73" s="972"/>
      <c r="H73" s="981">
        <f>H74*G6</f>
        <v>72</v>
      </c>
      <c r="I73" s="170"/>
      <c r="J73" s="18">
        <f>J74*I6</f>
        <v>93</v>
      </c>
      <c r="K73" s="170"/>
      <c r="L73" s="171"/>
      <c r="M73" s="295">
        <f>J73+H73+F73+D73</f>
        <v>201</v>
      </c>
    </row>
    <row r="74" spans="1:13" ht="16.5" thickTop="1" thickBot="1" x14ac:dyDescent="0.3">
      <c r="A74" s="799"/>
      <c r="B74" s="326"/>
      <c r="C74" s="183"/>
      <c r="D74" s="290"/>
      <c r="E74" s="183"/>
      <c r="F74" s="290">
        <v>1</v>
      </c>
      <c r="G74" s="976"/>
      <c r="H74" s="977">
        <v>2</v>
      </c>
      <c r="I74" s="183"/>
      <c r="J74" s="290">
        <v>3</v>
      </c>
      <c r="K74" s="183"/>
      <c r="L74" s="184"/>
      <c r="M74" s="290"/>
    </row>
    <row r="75" spans="1:13" ht="16.5" thickTop="1" thickBot="1" x14ac:dyDescent="0.3">
      <c r="A75" s="799">
        <v>5</v>
      </c>
      <c r="B75" s="326" t="s">
        <v>56</v>
      </c>
      <c r="C75" s="170"/>
      <c r="D75" s="18"/>
      <c r="E75" s="170"/>
      <c r="F75" s="18"/>
      <c r="G75" s="972"/>
      <c r="H75" s="981">
        <f>H76*G6</f>
        <v>108</v>
      </c>
      <c r="I75" s="170"/>
      <c r="J75" s="18">
        <f>I6*J76</f>
        <v>93</v>
      </c>
      <c r="K75" s="170"/>
      <c r="L75" s="171"/>
      <c r="M75" s="295">
        <f>J75+H75+F75+D75</f>
        <v>201</v>
      </c>
    </row>
    <row r="76" spans="1:13" ht="16.5" thickTop="1" thickBot="1" x14ac:dyDescent="0.3">
      <c r="A76" s="799"/>
      <c r="B76" s="326"/>
      <c r="C76" s="183"/>
      <c r="D76" s="290"/>
      <c r="E76" s="183"/>
      <c r="F76" s="290"/>
      <c r="G76" s="976"/>
      <c r="H76" s="977">
        <v>3</v>
      </c>
      <c r="I76" s="183"/>
      <c r="J76" s="290">
        <v>3</v>
      </c>
      <c r="K76" s="183"/>
      <c r="L76" s="184"/>
      <c r="M76" s="290"/>
    </row>
    <row r="77" spans="1:13" ht="16.5" thickTop="1" thickBot="1" x14ac:dyDescent="0.3">
      <c r="A77" s="799">
        <v>6</v>
      </c>
      <c r="B77" s="326" t="s">
        <v>19</v>
      </c>
      <c r="C77" s="170"/>
      <c r="D77" s="18">
        <f>D78*C6</f>
        <v>36</v>
      </c>
      <c r="E77" s="170"/>
      <c r="F77" s="18">
        <f>F78*E6</f>
        <v>36</v>
      </c>
      <c r="G77" s="972"/>
      <c r="H77" s="981">
        <f>G6*H78</f>
        <v>72</v>
      </c>
      <c r="I77" s="170"/>
      <c r="J77" s="18">
        <f>J78*I6</f>
        <v>93</v>
      </c>
      <c r="K77" s="170"/>
      <c r="L77" s="171"/>
      <c r="M77" s="295">
        <f>J77+H77+F77+D77</f>
        <v>237</v>
      </c>
    </row>
    <row r="78" spans="1:13" ht="16.5" thickTop="1" thickBot="1" x14ac:dyDescent="0.3">
      <c r="A78" s="799"/>
      <c r="B78" s="326"/>
      <c r="C78" s="183"/>
      <c r="D78" s="290">
        <v>1</v>
      </c>
      <c r="E78" s="183"/>
      <c r="F78" s="290">
        <v>1</v>
      </c>
      <c r="G78" s="976"/>
      <c r="H78" s="977">
        <v>2</v>
      </c>
      <c r="I78" s="183"/>
      <c r="J78" s="290">
        <v>3</v>
      </c>
      <c r="K78" s="183"/>
      <c r="L78" s="184"/>
      <c r="M78" s="290"/>
    </row>
    <row r="79" spans="1:13" ht="16.5" thickTop="1" thickBot="1" x14ac:dyDescent="0.3">
      <c r="A79" s="799">
        <v>7</v>
      </c>
      <c r="B79" s="326" t="s">
        <v>58</v>
      </c>
      <c r="C79" s="170"/>
      <c r="D79" s="18">
        <f>D80*C6</f>
        <v>72</v>
      </c>
      <c r="E79" s="170"/>
      <c r="F79" s="18">
        <f>F80*E6</f>
        <v>72</v>
      </c>
      <c r="G79" s="972"/>
      <c r="H79" s="981">
        <f>H80*G6</f>
        <v>108</v>
      </c>
      <c r="I79" s="170"/>
      <c r="J79" s="18">
        <f>J80*I6</f>
        <v>93</v>
      </c>
      <c r="K79" s="170"/>
      <c r="L79" s="171"/>
      <c r="M79" s="295">
        <f>J79+H79+F79+D79</f>
        <v>345</v>
      </c>
    </row>
    <row r="80" spans="1:13" ht="16.5" thickTop="1" thickBot="1" x14ac:dyDescent="0.3">
      <c r="A80" s="799"/>
      <c r="B80" s="326"/>
      <c r="C80" s="183"/>
      <c r="D80" s="290">
        <v>2</v>
      </c>
      <c r="E80" s="183"/>
      <c r="F80" s="290">
        <v>2</v>
      </c>
      <c r="G80" s="976"/>
      <c r="H80" s="977">
        <v>3</v>
      </c>
      <c r="I80" s="183"/>
      <c r="J80" s="290">
        <v>3</v>
      </c>
      <c r="K80" s="183"/>
      <c r="L80" s="184"/>
      <c r="M80" s="290"/>
    </row>
    <row r="81" spans="1:13" ht="16.5" thickTop="1" thickBot="1" x14ac:dyDescent="0.3">
      <c r="A81" s="799">
        <v>8</v>
      </c>
      <c r="B81" s="326" t="s">
        <v>60</v>
      </c>
      <c r="C81" s="170"/>
      <c r="D81" s="18">
        <f>C6*D82</f>
        <v>36</v>
      </c>
      <c r="E81" s="170"/>
      <c r="F81" s="18">
        <f>F82*E6</f>
        <v>72</v>
      </c>
      <c r="G81" s="972"/>
      <c r="H81" s="981">
        <f>H82*G6</f>
        <v>108</v>
      </c>
      <c r="I81" s="170"/>
      <c r="J81" s="18">
        <f>J82*I6</f>
        <v>93</v>
      </c>
      <c r="K81" s="170"/>
      <c r="L81" s="171"/>
      <c r="M81" s="295">
        <f>J81+H81+F81+D81</f>
        <v>309</v>
      </c>
    </row>
    <row r="82" spans="1:13" ht="16.5" thickTop="1" thickBot="1" x14ac:dyDescent="0.3">
      <c r="A82" s="799"/>
      <c r="B82" s="326"/>
      <c r="C82" s="183"/>
      <c r="D82" s="290">
        <v>1</v>
      </c>
      <c r="E82" s="183"/>
      <c r="F82" s="290">
        <v>2</v>
      </c>
      <c r="G82" s="976"/>
      <c r="H82" s="977">
        <v>3</v>
      </c>
      <c r="I82" s="183"/>
      <c r="J82" s="290">
        <v>3</v>
      </c>
      <c r="K82" s="183"/>
      <c r="L82" s="184"/>
      <c r="M82" s="290"/>
    </row>
    <row r="83" spans="1:13" ht="15.75" thickTop="1" x14ac:dyDescent="0.25">
      <c r="A83" s="815" t="s">
        <v>218</v>
      </c>
      <c r="B83" s="816"/>
      <c r="C83" s="817">
        <f>C84*C6</f>
        <v>144</v>
      </c>
      <c r="D83" s="818"/>
      <c r="E83" s="817">
        <f>E84*E6</f>
        <v>288</v>
      </c>
      <c r="F83" s="818"/>
      <c r="G83" s="982">
        <f>G6*G84</f>
        <v>630</v>
      </c>
      <c r="H83" s="983"/>
      <c r="I83" s="817">
        <f>I84*I6</f>
        <v>651</v>
      </c>
      <c r="J83" s="818"/>
      <c r="K83" s="819">
        <f>+M81+M79+M77+M75+M73+M71+M67+M69</f>
        <v>1713</v>
      </c>
      <c r="L83" s="820"/>
      <c r="M83" s="821"/>
    </row>
    <row r="84" spans="1:13" ht="45.75" customHeight="1" thickBot="1" x14ac:dyDescent="0.3">
      <c r="A84" s="822"/>
      <c r="B84" s="823"/>
      <c r="C84" s="491">
        <f>D68+D72+D74+D76+D78+D80+D82</f>
        <v>4</v>
      </c>
      <c r="D84" s="493"/>
      <c r="E84" s="491">
        <f>F68+F72+F74+F76+F78+F80+F82+F70</f>
        <v>8</v>
      </c>
      <c r="F84" s="493"/>
      <c r="G84" s="984">
        <f>H68+H72+H74+H76+H78+H80+H82+H70</f>
        <v>17.5</v>
      </c>
      <c r="H84" s="985"/>
      <c r="I84" s="491">
        <f>J68+J72+J74+J76+J78+J80+J82+J70</f>
        <v>21</v>
      </c>
      <c r="J84" s="493"/>
      <c r="K84" s="824"/>
      <c r="L84" s="825"/>
      <c r="M84" s="826"/>
    </row>
    <row r="85" spans="1:13" ht="15.75" thickTop="1" x14ac:dyDescent="0.25">
      <c r="A85" s="670" t="s">
        <v>67</v>
      </c>
      <c r="B85" s="671"/>
      <c r="C85" s="674">
        <f>C86*C6</f>
        <v>1152</v>
      </c>
      <c r="D85" s="675"/>
      <c r="E85" s="674">
        <f>E86*E6</f>
        <v>1152</v>
      </c>
      <c r="F85" s="675"/>
      <c r="G85" s="986">
        <f>G86*G6</f>
        <v>1152</v>
      </c>
      <c r="H85" s="987"/>
      <c r="I85" s="674">
        <f>I86*I6</f>
        <v>992</v>
      </c>
      <c r="J85" s="675"/>
      <c r="K85" s="827">
        <f>SUM(C85:J85)</f>
        <v>4448</v>
      </c>
      <c r="L85" s="828"/>
      <c r="M85" s="829"/>
    </row>
    <row r="86" spans="1:13" ht="15.75" thickBot="1" x14ac:dyDescent="0.3">
      <c r="A86" s="672"/>
      <c r="B86" s="673"/>
      <c r="C86" s="830">
        <f>C84+C55</f>
        <v>32</v>
      </c>
      <c r="D86" s="667"/>
      <c r="E86" s="830">
        <f>E84+E55</f>
        <v>32</v>
      </c>
      <c r="F86" s="667"/>
      <c r="G86" s="988">
        <f>G84+G55</f>
        <v>32</v>
      </c>
      <c r="H86" s="989"/>
      <c r="I86" s="830">
        <f>I84+I55</f>
        <v>32</v>
      </c>
      <c r="J86" s="667"/>
      <c r="K86" s="663"/>
      <c r="L86" s="664"/>
      <c r="M86" s="665"/>
    </row>
    <row r="87" spans="1:13" ht="15.75" thickTop="1" x14ac:dyDescent="0.25">
      <c r="A87" s="831" t="s">
        <v>68</v>
      </c>
      <c r="B87" s="832"/>
      <c r="C87" s="832"/>
      <c r="D87" s="832"/>
      <c r="E87" s="832"/>
      <c r="F87" s="832"/>
      <c r="G87" s="832"/>
      <c r="H87" s="832"/>
      <c r="I87" s="832"/>
      <c r="J87" s="832"/>
      <c r="K87" s="832"/>
      <c r="L87" s="832"/>
      <c r="M87" s="833"/>
    </row>
    <row r="88" spans="1:13" x14ac:dyDescent="0.25">
      <c r="A88" s="834"/>
      <c r="B88" s="835"/>
      <c r="C88" s="836">
        <v>144</v>
      </c>
      <c r="D88" s="837"/>
      <c r="E88" s="836">
        <v>144</v>
      </c>
      <c r="F88" s="837"/>
      <c r="G88" s="990">
        <v>144</v>
      </c>
      <c r="H88" s="991"/>
      <c r="I88" s="836">
        <v>124</v>
      </c>
      <c r="J88" s="837"/>
      <c r="K88" s="838">
        <f>I88+G88+E88+C88</f>
        <v>556</v>
      </c>
      <c r="L88" s="839"/>
      <c r="M88" s="840"/>
    </row>
    <row r="89" spans="1:13" ht="15.75" thickBot="1" x14ac:dyDescent="0.3">
      <c r="A89" s="841"/>
      <c r="B89" s="842"/>
      <c r="C89" s="491">
        <v>4</v>
      </c>
      <c r="D89" s="493"/>
      <c r="E89" s="491">
        <v>4</v>
      </c>
      <c r="F89" s="493"/>
      <c r="G89" s="984">
        <v>4</v>
      </c>
      <c r="H89" s="985"/>
      <c r="I89" s="491">
        <v>4</v>
      </c>
      <c r="J89" s="493"/>
      <c r="K89" s="843"/>
      <c r="L89" s="844"/>
      <c r="M89" s="845"/>
    </row>
    <row r="90" spans="1:13" ht="15.75" thickTop="1" x14ac:dyDescent="0.25">
      <c r="A90" s="670" t="s">
        <v>69</v>
      </c>
      <c r="B90" s="671"/>
      <c r="C90" s="674">
        <f>C91*C6</f>
        <v>1296</v>
      </c>
      <c r="D90" s="675"/>
      <c r="E90" s="674">
        <f>E91*E6</f>
        <v>1296</v>
      </c>
      <c r="F90" s="675"/>
      <c r="G90" s="986">
        <f>G91*G6</f>
        <v>1296</v>
      </c>
      <c r="H90" s="987"/>
      <c r="I90" s="674">
        <f>I91*I6</f>
        <v>1116</v>
      </c>
      <c r="J90" s="675"/>
      <c r="K90" s="827">
        <f>SUM(C90:J90)</f>
        <v>5004</v>
      </c>
      <c r="L90" s="828"/>
      <c r="M90" s="829"/>
    </row>
    <row r="91" spans="1:13" ht="15.75" thickBot="1" x14ac:dyDescent="0.3">
      <c r="A91" s="672"/>
      <c r="B91" s="673"/>
      <c r="C91" s="830">
        <f>C86+C89</f>
        <v>36</v>
      </c>
      <c r="D91" s="667"/>
      <c r="E91" s="830">
        <f>E86+E89</f>
        <v>36</v>
      </c>
      <c r="F91" s="667"/>
      <c r="G91" s="988">
        <f>G86+G89</f>
        <v>36</v>
      </c>
      <c r="H91" s="989"/>
      <c r="I91" s="830">
        <f>I86+I89</f>
        <v>36</v>
      </c>
      <c r="J91" s="667"/>
      <c r="K91" s="663"/>
      <c r="L91" s="664"/>
      <c r="M91" s="665"/>
    </row>
    <row r="92" spans="1:13" ht="15.75" thickTop="1" x14ac:dyDescent="0.25"/>
  </sheetData>
  <mergeCells count="170">
    <mergeCell ref="K90:M91"/>
    <mergeCell ref="C91:D91"/>
    <mergeCell ref="E91:F91"/>
    <mergeCell ref="G91:H91"/>
    <mergeCell ref="I91:J91"/>
    <mergeCell ref="I89:J89"/>
    <mergeCell ref="A90:B91"/>
    <mergeCell ref="C90:D90"/>
    <mergeCell ref="E90:F90"/>
    <mergeCell ref="G90:H90"/>
    <mergeCell ref="I90:J90"/>
    <mergeCell ref="A87:M87"/>
    <mergeCell ref="A88:B89"/>
    <mergeCell ref="C88:D88"/>
    <mergeCell ref="E88:F88"/>
    <mergeCell ref="G88:H88"/>
    <mergeCell ref="I88:J88"/>
    <mergeCell ref="K88:M89"/>
    <mergeCell ref="C89:D89"/>
    <mergeCell ref="E89:F89"/>
    <mergeCell ref="G89:H89"/>
    <mergeCell ref="A85:B86"/>
    <mergeCell ref="C85:D85"/>
    <mergeCell ref="E85:F85"/>
    <mergeCell ref="G85:H85"/>
    <mergeCell ref="I85:J85"/>
    <mergeCell ref="K85:M86"/>
    <mergeCell ref="C86:D86"/>
    <mergeCell ref="E86:F86"/>
    <mergeCell ref="G86:H86"/>
    <mergeCell ref="I86:J86"/>
    <mergeCell ref="A83:B84"/>
    <mergeCell ref="C83:D83"/>
    <mergeCell ref="E83:F83"/>
    <mergeCell ref="G83:H83"/>
    <mergeCell ref="I83:J83"/>
    <mergeCell ref="K83:M84"/>
    <mergeCell ref="C84:D84"/>
    <mergeCell ref="E84:F84"/>
    <mergeCell ref="G84:H84"/>
    <mergeCell ref="I84:J8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M65"/>
    <mergeCell ref="A66:M66"/>
    <mergeCell ref="A67:A68"/>
    <mergeCell ref="B67:B68"/>
    <mergeCell ref="A69:A70"/>
    <mergeCell ref="B69:B70"/>
    <mergeCell ref="L62:L63"/>
    <mergeCell ref="M62:M63"/>
    <mergeCell ref="C64:D64"/>
    <mergeCell ref="E64:F64"/>
    <mergeCell ref="G64:H64"/>
    <mergeCell ref="I64:J64"/>
    <mergeCell ref="K64:M64"/>
    <mergeCell ref="B62:B63"/>
    <mergeCell ref="C62:D63"/>
    <mergeCell ref="E62:F63"/>
    <mergeCell ref="G62:H63"/>
    <mergeCell ref="I62:J63"/>
    <mergeCell ref="K62:K63"/>
    <mergeCell ref="G60:H60"/>
    <mergeCell ref="I60:J60"/>
    <mergeCell ref="K60:M60"/>
    <mergeCell ref="C61:D61"/>
    <mergeCell ref="E61:F61"/>
    <mergeCell ref="G61:H61"/>
    <mergeCell ref="I61:J61"/>
    <mergeCell ref="K61:M61"/>
    <mergeCell ref="E55:F55"/>
    <mergeCell ref="G55:H55"/>
    <mergeCell ref="I55:J55"/>
    <mergeCell ref="A57:A63"/>
    <mergeCell ref="B57:B59"/>
    <mergeCell ref="C57:M57"/>
    <mergeCell ref="C58:M58"/>
    <mergeCell ref="C59:M59"/>
    <mergeCell ref="C60:D60"/>
    <mergeCell ref="E60:F60"/>
    <mergeCell ref="A51:M51"/>
    <mergeCell ref="A52:A53"/>
    <mergeCell ref="B52:B53"/>
    <mergeCell ref="A54:B55"/>
    <mergeCell ref="C54:D54"/>
    <mergeCell ref="E54:F54"/>
    <mergeCell ref="G54:H54"/>
    <mergeCell ref="I54:J54"/>
    <mergeCell ref="K54:M55"/>
    <mergeCell ref="C55:D55"/>
    <mergeCell ref="A44:A45"/>
    <mergeCell ref="B44:B45"/>
    <mergeCell ref="A46:M46"/>
    <mergeCell ref="A47:A48"/>
    <mergeCell ref="B47:B48"/>
    <mergeCell ref="A49:A50"/>
    <mergeCell ref="B49:B50"/>
    <mergeCell ref="A37:A38"/>
    <mergeCell ref="B37:B38"/>
    <mergeCell ref="A39:M39"/>
    <mergeCell ref="A40:A41"/>
    <mergeCell ref="B40:B41"/>
    <mergeCell ref="A42:A43"/>
    <mergeCell ref="B42:B43"/>
    <mergeCell ref="A31:A32"/>
    <mergeCell ref="B31:B32"/>
    <mergeCell ref="A33:A34"/>
    <mergeCell ref="B33:B34"/>
    <mergeCell ref="A35:A36"/>
    <mergeCell ref="B35:B36"/>
    <mergeCell ref="A24:A25"/>
    <mergeCell ref="B24:B25"/>
    <mergeCell ref="A26:M26"/>
    <mergeCell ref="A27:A28"/>
    <mergeCell ref="B27:B28"/>
    <mergeCell ref="A29:A30"/>
    <mergeCell ref="B29:B30"/>
    <mergeCell ref="A17:A18"/>
    <mergeCell ref="B17:B18"/>
    <mergeCell ref="A19:M19"/>
    <mergeCell ref="A20:A21"/>
    <mergeCell ref="B20:B21"/>
    <mergeCell ref="A22:A23"/>
    <mergeCell ref="B22:B23"/>
    <mergeCell ref="A10:M10"/>
    <mergeCell ref="A11:M11"/>
    <mergeCell ref="A12:A13"/>
    <mergeCell ref="B12:B13"/>
    <mergeCell ref="A14:M14"/>
    <mergeCell ref="A15:A16"/>
    <mergeCell ref="B15:B16"/>
    <mergeCell ref="L7:L8"/>
    <mergeCell ref="M7:M8"/>
    <mergeCell ref="C9:D9"/>
    <mergeCell ref="E9:F9"/>
    <mergeCell ref="G9:H9"/>
    <mergeCell ref="I9:J9"/>
    <mergeCell ref="K9:M9"/>
    <mergeCell ref="B7:B8"/>
    <mergeCell ref="C7:D8"/>
    <mergeCell ref="E7:F8"/>
    <mergeCell ref="G7:H8"/>
    <mergeCell ref="I7:J8"/>
    <mergeCell ref="K7:K8"/>
    <mergeCell ref="K5:M5"/>
    <mergeCell ref="C6:D6"/>
    <mergeCell ref="E6:F6"/>
    <mergeCell ref="G6:H6"/>
    <mergeCell ref="I6:J6"/>
    <mergeCell ref="K6:M6"/>
    <mergeCell ref="A1:M1"/>
    <mergeCell ref="A2:A8"/>
    <mergeCell ref="B2:B4"/>
    <mergeCell ref="C2:M2"/>
    <mergeCell ref="C3:M3"/>
    <mergeCell ref="C4:M4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38" workbookViewId="0">
      <selection activeCell="G46" sqref="G46:H75"/>
    </sheetView>
  </sheetViews>
  <sheetFormatPr defaultRowHeight="15" x14ac:dyDescent="0.25"/>
  <cols>
    <col min="1" max="1" width="5" customWidth="1"/>
    <col min="2" max="2" width="25.5703125" customWidth="1"/>
    <col min="3" max="10" width="5.7109375" customWidth="1"/>
  </cols>
  <sheetData>
    <row r="1" spans="1:11" ht="15.75" x14ac:dyDescent="0.25">
      <c r="A1" s="103"/>
      <c r="B1" s="104" t="s">
        <v>184</v>
      </c>
      <c r="C1" s="105"/>
      <c r="D1" s="106"/>
      <c r="E1" s="105"/>
      <c r="F1" s="105"/>
      <c r="G1" s="105"/>
      <c r="H1" s="105"/>
      <c r="I1" s="105"/>
      <c r="J1" s="105"/>
      <c r="K1" s="107"/>
    </row>
    <row r="2" spans="1:11" ht="15.75" x14ac:dyDescent="0.25">
      <c r="A2" s="512" t="s">
        <v>45</v>
      </c>
      <c r="B2" s="515" t="s">
        <v>46</v>
      </c>
      <c r="C2" s="517" t="s">
        <v>137</v>
      </c>
      <c r="D2" s="518"/>
      <c r="E2" s="518"/>
      <c r="F2" s="518"/>
      <c r="G2" s="518"/>
      <c r="H2" s="518"/>
      <c r="I2" s="518"/>
      <c r="J2" s="519"/>
      <c r="K2" s="520" t="s">
        <v>138</v>
      </c>
    </row>
    <row r="3" spans="1:11" ht="15.75" x14ac:dyDescent="0.25">
      <c r="A3" s="513"/>
      <c r="B3" s="516"/>
      <c r="C3" s="846" t="s">
        <v>139</v>
      </c>
      <c r="D3" s="847"/>
      <c r="E3" s="522" t="s">
        <v>140</v>
      </c>
      <c r="F3" s="522"/>
      <c r="G3" s="992" t="s">
        <v>141</v>
      </c>
      <c r="H3" s="992"/>
      <c r="I3" s="522" t="s">
        <v>142</v>
      </c>
      <c r="J3" s="522"/>
      <c r="K3" s="520"/>
    </row>
    <row r="4" spans="1:11" ht="15.75" x14ac:dyDescent="0.25">
      <c r="A4" s="513"/>
      <c r="B4" s="110"/>
      <c r="C4" s="523" t="s">
        <v>143</v>
      </c>
      <c r="D4" s="524"/>
      <c r="E4" s="524"/>
      <c r="F4" s="524"/>
      <c r="G4" s="524"/>
      <c r="H4" s="524"/>
      <c r="I4" s="524"/>
      <c r="J4" s="525"/>
      <c r="K4" s="520"/>
    </row>
    <row r="5" spans="1:11" ht="15.75" x14ac:dyDescent="0.25">
      <c r="A5" s="513"/>
      <c r="B5" s="114" t="s">
        <v>136</v>
      </c>
      <c r="C5" s="129">
        <v>18</v>
      </c>
      <c r="D5" s="130">
        <v>18</v>
      </c>
      <c r="E5" s="111">
        <v>18</v>
      </c>
      <c r="F5" s="68">
        <v>18</v>
      </c>
      <c r="G5" s="67">
        <v>18</v>
      </c>
      <c r="H5" s="113">
        <v>18</v>
      </c>
      <c r="I5" s="67">
        <v>18</v>
      </c>
      <c r="J5" s="113">
        <v>13</v>
      </c>
      <c r="K5" s="520"/>
    </row>
    <row r="6" spans="1:11" ht="15.75" x14ac:dyDescent="0.25">
      <c r="A6" s="514"/>
      <c r="B6" s="115"/>
      <c r="C6" s="523" t="s">
        <v>185</v>
      </c>
      <c r="D6" s="524"/>
      <c r="E6" s="524"/>
      <c r="F6" s="524"/>
      <c r="G6" s="524"/>
      <c r="H6" s="524"/>
      <c r="I6" s="524"/>
      <c r="J6" s="525"/>
      <c r="K6" s="520"/>
    </row>
    <row r="7" spans="1:11" x14ac:dyDescent="0.25">
      <c r="A7" s="116">
        <v>1</v>
      </c>
      <c r="B7" s="116">
        <v>2</v>
      </c>
      <c r="C7" s="848">
        <v>3</v>
      </c>
      <c r="D7" s="849">
        <v>4</v>
      </c>
      <c r="E7" s="117">
        <v>5</v>
      </c>
      <c r="F7" s="119">
        <v>6</v>
      </c>
      <c r="G7" s="993">
        <v>7</v>
      </c>
      <c r="H7" s="994">
        <v>8</v>
      </c>
      <c r="I7" s="117">
        <v>9</v>
      </c>
      <c r="J7" s="118">
        <v>10</v>
      </c>
      <c r="K7" s="121">
        <v>11</v>
      </c>
    </row>
    <row r="8" spans="1:11" x14ac:dyDescent="0.25">
      <c r="A8" s="116"/>
      <c r="B8" s="119"/>
      <c r="C8" s="850" t="s">
        <v>213</v>
      </c>
      <c r="D8" s="851"/>
      <c r="E8" s="850" t="s">
        <v>210</v>
      </c>
      <c r="F8" s="851"/>
      <c r="G8" s="995" t="s">
        <v>50</v>
      </c>
      <c r="H8" s="996"/>
      <c r="I8" s="850" t="s">
        <v>144</v>
      </c>
      <c r="J8" s="851"/>
      <c r="K8" s="116"/>
    </row>
    <row r="9" spans="1:11" ht="15.75" x14ac:dyDescent="0.25">
      <c r="A9" s="108"/>
      <c r="B9" s="509" t="s">
        <v>147</v>
      </c>
      <c r="C9" s="498"/>
      <c r="D9" s="498"/>
      <c r="E9" s="498"/>
      <c r="F9" s="498"/>
      <c r="G9" s="498"/>
      <c r="H9" s="498"/>
      <c r="I9" s="498"/>
      <c r="J9" s="510"/>
      <c r="K9" s="122"/>
    </row>
    <row r="10" spans="1:11" ht="31.5" x14ac:dyDescent="0.25">
      <c r="A10" s="108" t="s">
        <v>8</v>
      </c>
      <c r="B10" s="123" t="s">
        <v>148</v>
      </c>
      <c r="C10" s="852"/>
      <c r="D10" s="853"/>
      <c r="E10" s="124"/>
      <c r="F10" s="126"/>
      <c r="G10" s="997"/>
      <c r="H10" s="998"/>
      <c r="I10" s="67"/>
      <c r="J10" s="113"/>
      <c r="K10" s="122"/>
    </row>
    <row r="11" spans="1:11" ht="31.5" x14ac:dyDescent="0.25">
      <c r="A11" s="108" t="s">
        <v>149</v>
      </c>
      <c r="B11" s="128" t="s">
        <v>9</v>
      </c>
      <c r="C11" s="129">
        <v>3</v>
      </c>
      <c r="D11" s="130">
        <v>3</v>
      </c>
      <c r="E11" s="131">
        <v>3</v>
      </c>
      <c r="F11" s="130">
        <v>3</v>
      </c>
      <c r="G11" s="999">
        <v>3</v>
      </c>
      <c r="H11" s="998">
        <v>3</v>
      </c>
      <c r="I11" s="131">
        <v>3</v>
      </c>
      <c r="J11" s="130">
        <v>3</v>
      </c>
      <c r="K11" s="132">
        <f>C11*$C$5+D11*$D$5+E11*$E$5+F11*$F$5+G11*$G$5+H11*$H$5+I11*$I$5+J11*$J$5</f>
        <v>417</v>
      </c>
    </row>
    <row r="12" spans="1:11" ht="15.75" x14ac:dyDescent="0.25">
      <c r="A12" s="108" t="s">
        <v>10</v>
      </c>
      <c r="B12" s="123" t="s">
        <v>150</v>
      </c>
      <c r="C12" s="129"/>
      <c r="D12" s="130"/>
      <c r="E12" s="131"/>
      <c r="F12" s="130"/>
      <c r="G12" s="999"/>
      <c r="H12" s="998"/>
      <c r="I12" s="131"/>
      <c r="J12" s="130"/>
      <c r="K12" s="132" t="s">
        <v>149</v>
      </c>
    </row>
    <row r="13" spans="1:11" ht="25.5" x14ac:dyDescent="0.25">
      <c r="A13" s="108"/>
      <c r="B13" s="133" t="s">
        <v>186</v>
      </c>
      <c r="C13" s="129">
        <v>3</v>
      </c>
      <c r="D13" s="130">
        <v>3</v>
      </c>
      <c r="E13" s="131">
        <v>4</v>
      </c>
      <c r="F13" s="130">
        <v>4</v>
      </c>
      <c r="G13" s="999">
        <v>3</v>
      </c>
      <c r="H13" s="998">
        <v>3</v>
      </c>
      <c r="I13" s="131"/>
      <c r="J13" s="130"/>
      <c r="K13" s="132">
        <f>C13*$C$5+D13*$D$5+E13*$E$5+F13*$F$5+G13*$G$5+H13*$H$5+I13*$I$5+J13*$J$5</f>
        <v>360</v>
      </c>
    </row>
    <row r="14" spans="1:11" ht="15.75" x14ac:dyDescent="0.25">
      <c r="A14" s="108"/>
      <c r="B14" s="133" t="s">
        <v>187</v>
      </c>
      <c r="C14" s="129">
        <v>2</v>
      </c>
      <c r="D14" s="130">
        <v>2</v>
      </c>
      <c r="E14" s="131">
        <v>2</v>
      </c>
      <c r="F14" s="130">
        <v>2</v>
      </c>
      <c r="G14" s="999"/>
      <c r="H14" s="998"/>
      <c r="I14" s="131"/>
      <c r="J14" s="130"/>
      <c r="K14" s="132">
        <f>C14*$C$5+D14*$D$5+E14*$E$5+F14*$F$5+G14*$G$5+H14*$H$5+I14*$I$5+J14*$J$5</f>
        <v>144</v>
      </c>
    </row>
    <row r="15" spans="1:11" ht="63" x14ac:dyDescent="0.25">
      <c r="A15" s="108" t="s">
        <v>12</v>
      </c>
      <c r="B15" s="123" t="s">
        <v>151</v>
      </c>
      <c r="C15" s="129"/>
      <c r="D15" s="130"/>
      <c r="E15" s="131"/>
      <c r="F15" s="130"/>
      <c r="G15" s="999"/>
      <c r="H15" s="998"/>
      <c r="I15" s="131"/>
      <c r="J15" s="130"/>
      <c r="K15" s="134" t="s">
        <v>149</v>
      </c>
    </row>
    <row r="16" spans="1:11" ht="15.75" x14ac:dyDescent="0.25">
      <c r="A16" s="108"/>
      <c r="B16" s="128" t="s">
        <v>93</v>
      </c>
      <c r="C16" s="129">
        <v>2</v>
      </c>
      <c r="D16" s="130">
        <v>2</v>
      </c>
      <c r="E16" s="131">
        <v>2</v>
      </c>
      <c r="F16" s="130">
        <v>2</v>
      </c>
      <c r="G16" s="999">
        <v>2</v>
      </c>
      <c r="H16" s="998">
        <v>2</v>
      </c>
      <c r="I16" s="131">
        <v>2</v>
      </c>
      <c r="J16" s="130">
        <v>2</v>
      </c>
      <c r="K16" s="132">
        <f>C16*$C$5+D16*$D$5+E16*$E$5+F16*$F$5+G16*$G$5+H16*$H$5+I16*$I$5+J16*$J$5</f>
        <v>278</v>
      </c>
    </row>
    <row r="17" spans="1:11" ht="15.75" x14ac:dyDescent="0.25">
      <c r="A17" s="108"/>
      <c r="B17" s="128" t="s">
        <v>152</v>
      </c>
      <c r="C17" s="129">
        <v>2</v>
      </c>
      <c r="D17" s="130">
        <v>2</v>
      </c>
      <c r="E17" s="131"/>
      <c r="F17" s="130"/>
      <c r="G17" s="999"/>
      <c r="H17" s="998"/>
      <c r="I17" s="131"/>
      <c r="J17" s="130"/>
      <c r="K17" s="132">
        <f>C17*$C$5+D17*$D$5+E17*$E$5+F17*$F$5+G17*$G$5+H17*$H$5+I17*$I$5+J17*$J$5</f>
        <v>72</v>
      </c>
    </row>
    <row r="18" spans="1:11" ht="31.5" x14ac:dyDescent="0.25">
      <c r="A18" s="108"/>
      <c r="B18" s="128" t="s">
        <v>15</v>
      </c>
      <c r="C18" s="129">
        <v>1</v>
      </c>
      <c r="D18" s="130">
        <v>1</v>
      </c>
      <c r="E18" s="131">
        <v>1</v>
      </c>
      <c r="F18" s="130">
        <v>1</v>
      </c>
      <c r="G18" s="999"/>
      <c r="H18" s="998"/>
      <c r="I18" s="131"/>
      <c r="J18" s="130"/>
      <c r="K18" s="132">
        <f>C18*$C$5+D18*$D$5+E18*$E$5+F18*$F$5+G18*$G$5+H18*$H$5+I18*$I$5+J18*$J$5</f>
        <v>72</v>
      </c>
    </row>
    <row r="19" spans="1:11" ht="78.75" x14ac:dyDescent="0.25">
      <c r="A19" s="108" t="s">
        <v>14</v>
      </c>
      <c r="B19" s="123" t="s">
        <v>153</v>
      </c>
      <c r="C19" s="129"/>
      <c r="D19" s="130"/>
      <c r="E19" s="131"/>
      <c r="F19" s="130"/>
      <c r="G19" s="999"/>
      <c r="H19" s="998"/>
      <c r="I19" s="131"/>
      <c r="J19" s="130"/>
      <c r="K19" s="132"/>
    </row>
    <row r="20" spans="1:11" ht="15.75" x14ac:dyDescent="0.25">
      <c r="A20" s="108"/>
      <c r="B20" s="128" t="s">
        <v>56</v>
      </c>
      <c r="C20" s="129">
        <v>2</v>
      </c>
      <c r="D20" s="130">
        <v>2</v>
      </c>
      <c r="E20" s="131">
        <v>2</v>
      </c>
      <c r="F20" s="130">
        <v>2</v>
      </c>
      <c r="G20" s="999">
        <v>2</v>
      </c>
      <c r="H20" s="998">
        <v>2</v>
      </c>
      <c r="I20" s="131"/>
      <c r="J20" s="130"/>
      <c r="K20" s="132">
        <f t="shared" ref="K20:K32" si="0">C20*$C$5+D20*$D$5+E20*$E$5+F20*$F$5+G20*$G$5+H20*$H$5+I20*$I$5+J20*$J$5</f>
        <v>216</v>
      </c>
    </row>
    <row r="21" spans="1:11" ht="15.75" x14ac:dyDescent="0.25">
      <c r="A21" s="108"/>
      <c r="B21" s="128" t="s">
        <v>19</v>
      </c>
      <c r="C21" s="129">
        <v>1</v>
      </c>
      <c r="D21" s="130">
        <v>2</v>
      </c>
      <c r="E21" s="131">
        <v>1</v>
      </c>
      <c r="F21" s="130">
        <v>2</v>
      </c>
      <c r="G21" s="999"/>
      <c r="H21" s="998"/>
      <c r="I21" s="131"/>
      <c r="J21" s="130"/>
      <c r="K21" s="132">
        <f t="shared" si="0"/>
        <v>108</v>
      </c>
    </row>
    <row r="22" spans="1:11" ht="15.75" x14ac:dyDescent="0.25">
      <c r="A22" s="108"/>
      <c r="B22" s="128" t="s">
        <v>154</v>
      </c>
      <c r="C22" s="129">
        <v>2</v>
      </c>
      <c r="D22" s="130">
        <v>1</v>
      </c>
      <c r="E22" s="131"/>
      <c r="F22" s="130"/>
      <c r="G22" s="999"/>
      <c r="H22" s="998"/>
      <c r="I22" s="131"/>
      <c r="J22" s="130"/>
      <c r="K22" s="132">
        <f t="shared" si="0"/>
        <v>54</v>
      </c>
    </row>
    <row r="23" spans="1:11" ht="15.75" x14ac:dyDescent="0.25">
      <c r="A23" s="108"/>
      <c r="B23" s="128" t="s">
        <v>155</v>
      </c>
      <c r="C23" s="129"/>
      <c r="D23" s="130"/>
      <c r="E23" s="131">
        <v>2</v>
      </c>
      <c r="F23" s="130">
        <v>1</v>
      </c>
      <c r="G23" s="999"/>
      <c r="H23" s="998"/>
      <c r="I23" s="131"/>
      <c r="J23" s="130"/>
      <c r="K23" s="132">
        <f t="shared" si="0"/>
        <v>54</v>
      </c>
    </row>
    <row r="24" spans="1:11" ht="15.75" x14ac:dyDescent="0.25">
      <c r="A24" s="108"/>
      <c r="B24" s="128" t="s">
        <v>81</v>
      </c>
      <c r="C24" s="129"/>
      <c r="D24" s="130"/>
      <c r="E24" s="131"/>
      <c r="F24" s="130"/>
      <c r="G24" s="999">
        <v>1</v>
      </c>
      <c r="H24" s="998">
        <v>1</v>
      </c>
      <c r="I24" s="131"/>
      <c r="J24" s="130"/>
      <c r="K24" s="132">
        <f t="shared" si="0"/>
        <v>36</v>
      </c>
    </row>
    <row r="25" spans="1:11" ht="15.75" x14ac:dyDescent="0.25">
      <c r="A25" s="108"/>
      <c r="B25" s="128" t="s">
        <v>156</v>
      </c>
      <c r="C25" s="129"/>
      <c r="D25" s="130"/>
      <c r="E25" s="131"/>
      <c r="F25" s="130"/>
      <c r="G25" s="999"/>
      <c r="H25" s="998"/>
      <c r="I25" s="131">
        <v>2</v>
      </c>
      <c r="J25" s="130">
        <v>2</v>
      </c>
      <c r="K25" s="132">
        <f t="shared" si="0"/>
        <v>62</v>
      </c>
    </row>
    <row r="26" spans="1:11" ht="31.5" x14ac:dyDescent="0.25">
      <c r="A26" s="108" t="s">
        <v>16</v>
      </c>
      <c r="B26" s="123" t="s">
        <v>157</v>
      </c>
      <c r="C26" s="129"/>
      <c r="D26" s="130"/>
      <c r="E26" s="131"/>
      <c r="F26" s="130"/>
      <c r="G26" s="999"/>
      <c r="H26" s="998"/>
      <c r="I26" s="131"/>
      <c r="J26" s="130"/>
      <c r="K26" s="132"/>
    </row>
    <row r="27" spans="1:11" ht="31.5" x14ac:dyDescent="0.25">
      <c r="A27" s="108"/>
      <c r="B27" s="128" t="s">
        <v>58</v>
      </c>
      <c r="C27" s="129">
        <v>2</v>
      </c>
      <c r="D27" s="130">
        <v>2</v>
      </c>
      <c r="E27" s="131">
        <v>1</v>
      </c>
      <c r="F27" s="130">
        <v>1</v>
      </c>
      <c r="G27" s="999"/>
      <c r="H27" s="998"/>
      <c r="I27" s="131"/>
      <c r="J27" s="130"/>
      <c r="K27" s="132">
        <f t="shared" si="0"/>
        <v>108</v>
      </c>
    </row>
    <row r="28" spans="1:11" ht="15.75" x14ac:dyDescent="0.25">
      <c r="A28" s="108"/>
      <c r="B28" s="128" t="s">
        <v>59</v>
      </c>
      <c r="C28" s="129">
        <v>2</v>
      </c>
      <c r="D28" s="130">
        <v>2</v>
      </c>
      <c r="E28" s="131">
        <v>1</v>
      </c>
      <c r="F28" s="130">
        <v>1</v>
      </c>
      <c r="G28" s="999"/>
      <c r="H28" s="998"/>
      <c r="I28" s="131"/>
      <c r="J28" s="130"/>
      <c r="K28" s="132">
        <f t="shared" si="0"/>
        <v>108</v>
      </c>
    </row>
    <row r="29" spans="1:11" ht="31.5" x14ac:dyDescent="0.25">
      <c r="A29" s="108"/>
      <c r="B29" s="128" t="s">
        <v>60</v>
      </c>
      <c r="C29" s="129">
        <v>2</v>
      </c>
      <c r="D29" s="130">
        <v>2</v>
      </c>
      <c r="E29" s="131">
        <v>1</v>
      </c>
      <c r="F29" s="130">
        <v>1</v>
      </c>
      <c r="G29" s="999"/>
      <c r="H29" s="998"/>
      <c r="I29" s="131"/>
      <c r="J29" s="130"/>
      <c r="K29" s="132">
        <f t="shared" si="0"/>
        <v>108</v>
      </c>
    </row>
    <row r="30" spans="1:11" ht="31.5" x14ac:dyDescent="0.25">
      <c r="A30" s="108" t="s">
        <v>18</v>
      </c>
      <c r="B30" s="123" t="s">
        <v>158</v>
      </c>
      <c r="C30" s="129" t="s">
        <v>149</v>
      </c>
      <c r="D30" s="130" t="s">
        <v>149</v>
      </c>
      <c r="E30" s="131" t="s">
        <v>149</v>
      </c>
      <c r="F30" s="130" t="s">
        <v>149</v>
      </c>
      <c r="G30" s="999" t="s">
        <v>149</v>
      </c>
      <c r="H30" s="998" t="s">
        <v>149</v>
      </c>
      <c r="I30" s="131" t="s">
        <v>149</v>
      </c>
      <c r="J30" s="130" t="s">
        <v>149</v>
      </c>
      <c r="K30" s="132"/>
    </row>
    <row r="31" spans="1:11" ht="31.5" x14ac:dyDescent="0.25">
      <c r="A31" s="108"/>
      <c r="B31" s="128" t="s">
        <v>29</v>
      </c>
      <c r="C31" s="129">
        <v>2</v>
      </c>
      <c r="D31" s="130">
        <v>2</v>
      </c>
      <c r="E31" s="131">
        <v>2</v>
      </c>
      <c r="F31" s="130">
        <v>2</v>
      </c>
      <c r="G31" s="999">
        <v>2</v>
      </c>
      <c r="H31" s="998">
        <v>2</v>
      </c>
      <c r="I31" s="131">
        <v>2</v>
      </c>
      <c r="J31" s="130">
        <v>2</v>
      </c>
      <c r="K31" s="132">
        <f t="shared" si="0"/>
        <v>278</v>
      </c>
    </row>
    <row r="32" spans="1:11" ht="16.5" thickBot="1" x14ac:dyDescent="0.3">
      <c r="A32" s="135"/>
      <c r="B32" s="136" t="s">
        <v>159</v>
      </c>
      <c r="C32" s="137">
        <v>26</v>
      </c>
      <c r="D32" s="138">
        <v>26</v>
      </c>
      <c r="E32" s="139">
        <v>22</v>
      </c>
      <c r="F32" s="138">
        <v>22</v>
      </c>
      <c r="G32" s="1000">
        <v>13</v>
      </c>
      <c r="H32" s="1001">
        <v>13</v>
      </c>
      <c r="I32" s="137">
        <v>9</v>
      </c>
      <c r="J32" s="138">
        <v>9</v>
      </c>
      <c r="K32" s="140">
        <f t="shared" si="0"/>
        <v>2475</v>
      </c>
    </row>
    <row r="33" spans="1:11" ht="15.75" x14ac:dyDescent="0.25">
      <c r="A33" s="499" t="s">
        <v>160</v>
      </c>
      <c r="B33" s="498"/>
      <c r="C33" s="498"/>
      <c r="D33" s="498"/>
      <c r="E33" s="498"/>
      <c r="F33" s="498"/>
      <c r="G33" s="498"/>
      <c r="H33" s="498"/>
      <c r="I33" s="498"/>
      <c r="J33" s="498"/>
      <c r="K33" s="511"/>
    </row>
    <row r="34" spans="1:11" ht="15.75" x14ac:dyDescent="0.25">
      <c r="A34" s="51"/>
      <c r="B34" s="498" t="s">
        <v>161</v>
      </c>
      <c r="C34" s="498"/>
      <c r="D34" s="498"/>
      <c r="E34" s="498"/>
      <c r="F34" s="498"/>
      <c r="G34" s="498"/>
      <c r="H34" s="498"/>
      <c r="I34" s="498"/>
      <c r="J34" s="498"/>
      <c r="K34" s="52"/>
    </row>
    <row r="35" spans="1:11" ht="25.5" x14ac:dyDescent="0.25">
      <c r="A35" s="53" t="s">
        <v>8</v>
      </c>
      <c r="B35" s="54" t="s">
        <v>95</v>
      </c>
      <c r="C35" s="854"/>
      <c r="D35" s="855"/>
      <c r="E35" s="55"/>
      <c r="F35" s="56"/>
      <c r="G35" s="1002">
        <v>2</v>
      </c>
      <c r="H35" s="1003"/>
      <c r="I35" s="58"/>
      <c r="J35" s="56"/>
      <c r="K35" s="59">
        <f>C35*'[1]RAZDEL A'!$C$5+D35*'[1]RAZDEL A'!$D$5+E35*'[1]RAZDEL A'!$E$5+F35*'[1]RAZDEL A'!$F$5+G35*'[1]RAZDEL A'!$G$5+H35*'[1]RAZDEL A'!$H$5+I35*'[1]RAZDEL A'!$I$5+J35*'[1]RAZDEL A'!$J$5</f>
        <v>36</v>
      </c>
    </row>
    <row r="36" spans="1:11" ht="15.75" x14ac:dyDescent="0.25">
      <c r="A36" s="108" t="s">
        <v>10</v>
      </c>
      <c r="B36" s="61" t="s">
        <v>97</v>
      </c>
      <c r="C36" s="131"/>
      <c r="D36" s="130"/>
      <c r="E36" s="112">
        <v>1</v>
      </c>
      <c r="F36" s="113">
        <v>2</v>
      </c>
      <c r="G36" s="999"/>
      <c r="H36" s="998"/>
      <c r="I36" s="112"/>
      <c r="J36" s="113"/>
      <c r="K36" s="59">
        <f>C36*'[1]RAZDEL A'!$C$5+D36*'[1]RAZDEL A'!$D$5+E36*'[1]RAZDEL A'!$E$5+F36*'[1]RAZDEL A'!$F$5+G36*'[1]RAZDEL A'!$G$5+H36*'[1]RAZDEL A'!$H$5+I36*'[1]RAZDEL A'!$I$5+J36*'[1]RAZDEL A'!$J$5</f>
        <v>54</v>
      </c>
    </row>
    <row r="37" spans="1:11" ht="15.75" x14ac:dyDescent="0.25">
      <c r="A37" s="108" t="s">
        <v>12</v>
      </c>
      <c r="B37" s="61" t="s">
        <v>96</v>
      </c>
      <c r="C37" s="131"/>
      <c r="D37" s="130"/>
      <c r="E37" s="112"/>
      <c r="F37" s="113"/>
      <c r="G37" s="999">
        <v>2</v>
      </c>
      <c r="H37" s="998">
        <v>1</v>
      </c>
      <c r="I37" s="112"/>
      <c r="J37" s="113"/>
      <c r="K37" s="59">
        <f>C37*'[1]RAZDEL A'!$C$5+D37*'[1]RAZDEL A'!$D$5+E37*'[1]RAZDEL A'!$E$5+F37*'[1]RAZDEL A'!$F$5+G37*'[1]RAZDEL A'!$G$5+H37*'[1]RAZDEL A'!$H$5+I37*'[1]RAZDEL A'!$I$5+J37*'[1]RAZDEL A'!$J$5</f>
        <v>54</v>
      </c>
    </row>
    <row r="38" spans="1:11" ht="15.75" x14ac:dyDescent="0.25">
      <c r="A38" s="51"/>
      <c r="B38" s="498" t="s">
        <v>162</v>
      </c>
      <c r="C38" s="498"/>
      <c r="D38" s="498"/>
      <c r="E38" s="498"/>
      <c r="F38" s="498"/>
      <c r="G38" s="498"/>
      <c r="H38" s="498"/>
      <c r="I38" s="498"/>
      <c r="J38" s="498"/>
      <c r="K38" s="52"/>
    </row>
    <row r="39" spans="1:11" ht="26.25" x14ac:dyDescent="0.25">
      <c r="A39" s="64" t="s">
        <v>8</v>
      </c>
      <c r="B39" s="65" t="s">
        <v>181</v>
      </c>
      <c r="C39" s="129"/>
      <c r="D39" s="130"/>
      <c r="E39" s="67"/>
      <c r="F39" s="113"/>
      <c r="G39" s="1004"/>
      <c r="H39" s="1005"/>
      <c r="I39" s="67">
        <v>3</v>
      </c>
      <c r="J39" s="113">
        <v>3</v>
      </c>
      <c r="K39" s="59">
        <f>C39*'[1]RAZDEL A'!$C$5+D39*'[1]RAZDEL A'!$D$5+E39*'[1]RAZDEL A'!$E$5+F39*'[1]RAZDEL A'!$F$5+G39*'[1]RAZDEL A'!$G$5+H39*'[1]RAZDEL A'!$H$5+I39*'[1]RAZDEL A'!$I$5+J39*'[1]RAZDEL A'!$J$5</f>
        <v>93</v>
      </c>
    </row>
    <row r="40" spans="1:11" ht="15.75" x14ac:dyDescent="0.25">
      <c r="A40" s="64" t="s">
        <v>10</v>
      </c>
      <c r="B40" s="69" t="s">
        <v>101</v>
      </c>
      <c r="C40" s="129">
        <v>3</v>
      </c>
      <c r="D40" s="130">
        <v>2</v>
      </c>
      <c r="E40" s="67">
        <v>2</v>
      </c>
      <c r="F40" s="113"/>
      <c r="G40" s="1004"/>
      <c r="H40" s="1005"/>
      <c r="I40" s="67"/>
      <c r="J40" s="113"/>
      <c r="K40" s="59">
        <f>C40*'[1]RAZDEL A'!$C$5+D40*'[1]RAZDEL A'!$D$5+E40*'[1]RAZDEL A'!$E$5+F40*'[1]RAZDEL A'!$F$5+G40*'[1]RAZDEL A'!$G$5+H40*'[1]RAZDEL A'!$H$5+I40*'[1]RAZDEL A'!$I$5+J40*'[1]RAZDEL A'!$J$5</f>
        <v>126</v>
      </c>
    </row>
    <row r="41" spans="1:11" ht="15.75" x14ac:dyDescent="0.25">
      <c r="A41" s="64" t="s">
        <v>12</v>
      </c>
      <c r="B41" s="69" t="s">
        <v>100</v>
      </c>
      <c r="C41" s="129">
        <v>3</v>
      </c>
      <c r="D41" s="130"/>
      <c r="E41" s="67"/>
      <c r="F41" s="113"/>
      <c r="G41" s="1004"/>
      <c r="H41" s="1005"/>
      <c r="I41" s="67"/>
      <c r="J41" s="113"/>
      <c r="K41" s="59">
        <f>C41*'[1]RAZDEL A'!$C$5+D41*'[1]RAZDEL A'!$D$5+E41*'[1]RAZDEL A'!$E$5+F41*'[1]RAZDEL A'!$F$5+G41*'[1]RAZDEL A'!$G$5+H41*'[1]RAZDEL A'!$H$5+I41*'[1]RAZDEL A'!$I$5+J41*'[1]RAZDEL A'!$J$5</f>
        <v>54</v>
      </c>
    </row>
    <row r="42" spans="1:11" ht="15.75" x14ac:dyDescent="0.25">
      <c r="A42" s="108" t="s">
        <v>14</v>
      </c>
      <c r="B42" s="69" t="s">
        <v>102</v>
      </c>
      <c r="C42" s="129"/>
      <c r="D42" s="130"/>
      <c r="E42" s="67">
        <v>2</v>
      </c>
      <c r="F42" s="113">
        <v>2</v>
      </c>
      <c r="G42" s="1004"/>
      <c r="H42" s="1005"/>
      <c r="I42" s="67"/>
      <c r="J42" s="113"/>
      <c r="K42" s="59">
        <f>C42*'[1]RAZDEL A'!$C$5+D42*'[1]RAZDEL A'!$D$5+E42*'[1]RAZDEL A'!$E$5+F42*'[1]RAZDEL A'!$F$5+G42*'[1]RAZDEL A'!$G$5+H42*'[1]RAZDEL A'!$H$5+I42*'[1]RAZDEL A'!$I$5+J42*'[1]RAZDEL A'!$J$5</f>
        <v>72</v>
      </c>
    </row>
    <row r="43" spans="1:11" ht="31.5" x14ac:dyDescent="0.25">
      <c r="A43" s="108" t="s">
        <v>16</v>
      </c>
      <c r="B43" s="69" t="s">
        <v>103</v>
      </c>
      <c r="C43" s="129"/>
      <c r="D43" s="130"/>
      <c r="E43" s="67"/>
      <c r="F43" s="113"/>
      <c r="G43" s="1004">
        <v>3</v>
      </c>
      <c r="H43" s="1005"/>
      <c r="I43" s="67"/>
      <c r="J43" s="113"/>
      <c r="K43" s="59">
        <f>C43*'[1]RAZDEL A'!$C$5+D43*'[1]RAZDEL A'!$D$5+E43*'[1]RAZDEL A'!$E$5+F43*'[1]RAZDEL A'!$F$5+G43*'[1]RAZDEL A'!$G$5+H43*'[1]RAZDEL A'!$H$5+I43*'[1]RAZDEL A'!$I$5+J43*'[1]RAZDEL A'!$J$5</f>
        <v>54</v>
      </c>
    </row>
    <row r="44" spans="1:11" ht="31.5" x14ac:dyDescent="0.25">
      <c r="A44" s="64" t="s">
        <v>18</v>
      </c>
      <c r="B44" s="69" t="s">
        <v>104</v>
      </c>
      <c r="C44" s="129"/>
      <c r="D44" s="130"/>
      <c r="E44" s="67"/>
      <c r="F44" s="113"/>
      <c r="G44" s="1004">
        <v>2</v>
      </c>
      <c r="H44" s="1005">
        <v>2</v>
      </c>
      <c r="I44" s="67"/>
      <c r="J44" s="113"/>
      <c r="K44" s="59">
        <f>C44*'[1]RAZDEL A'!$C$5+D44*'[1]RAZDEL A'!$D$5+E44*'[1]RAZDEL A'!$E$5+F44*'[1]RAZDEL A'!$F$5+G44*'[1]RAZDEL A'!$G$5+H44*'[1]RAZDEL A'!$H$5+I44*'[1]RAZDEL A'!$I$5+J44*'[1]RAZDEL A'!$J$5</f>
        <v>72</v>
      </c>
    </row>
    <row r="45" spans="1:11" ht="15.75" x14ac:dyDescent="0.25">
      <c r="A45" s="51"/>
      <c r="B45" s="499" t="s">
        <v>163</v>
      </c>
      <c r="C45" s="500"/>
      <c r="D45" s="500"/>
      <c r="E45" s="500"/>
      <c r="F45" s="500"/>
      <c r="G45" s="500"/>
      <c r="H45" s="500"/>
      <c r="I45" s="500"/>
      <c r="J45" s="500"/>
      <c r="K45" s="70"/>
    </row>
    <row r="46" spans="1:11" ht="15.75" x14ac:dyDescent="0.25">
      <c r="A46" s="71" t="s">
        <v>8</v>
      </c>
      <c r="B46" s="69" t="s">
        <v>110</v>
      </c>
      <c r="C46" s="856"/>
      <c r="D46" s="857"/>
      <c r="E46" s="74"/>
      <c r="F46" s="73"/>
      <c r="G46" s="1006">
        <v>2</v>
      </c>
      <c r="H46" s="1007">
        <v>2</v>
      </c>
      <c r="I46" s="75"/>
      <c r="J46" s="76"/>
      <c r="K46" s="59">
        <f>C46*'[1]RAZDEL A'!$C$5+D46*'[1]RAZDEL A'!$D$5+E46*'[1]RAZDEL A'!$E$5+F46*'[1]RAZDEL A'!$F$5+G46*'[1]RAZDEL A'!$G$5+H46*'[1]RAZDEL A'!$H$5+I46*'[1]RAZDEL A'!$I$5+J46*'[1]RAZDEL A'!$J$5</f>
        <v>72</v>
      </c>
    </row>
    <row r="47" spans="1:11" ht="15.75" x14ac:dyDescent="0.25">
      <c r="A47" s="71" t="s">
        <v>10</v>
      </c>
      <c r="B47" s="69" t="s">
        <v>112</v>
      </c>
      <c r="C47" s="858"/>
      <c r="D47" s="859"/>
      <c r="E47" s="79"/>
      <c r="F47" s="78"/>
      <c r="G47" s="1008"/>
      <c r="H47" s="1009"/>
      <c r="I47" s="80">
        <v>2</v>
      </c>
      <c r="J47" s="81">
        <v>2</v>
      </c>
      <c r="K47" s="59">
        <f>C47*'[1]RAZDEL A'!$C$5+D47*'[1]RAZDEL A'!$D$5+E47*'[1]RAZDEL A'!$E$5+F47*'[1]RAZDEL A'!$F$5+G47*'[1]RAZDEL A'!$G$5+H47*'[1]RAZDEL A'!$H$5+I47*'[1]RAZDEL A'!$I$5+J47*'[1]RAZDEL A'!$J$5</f>
        <v>62</v>
      </c>
    </row>
    <row r="48" spans="1:11" ht="63" x14ac:dyDescent="0.25">
      <c r="A48" s="108" t="s">
        <v>12</v>
      </c>
      <c r="B48" s="69" t="s">
        <v>164</v>
      </c>
      <c r="C48" s="860"/>
      <c r="D48" s="861"/>
      <c r="E48" s="84">
        <v>1</v>
      </c>
      <c r="F48" s="96">
        <v>2</v>
      </c>
      <c r="G48" s="1010"/>
      <c r="H48" s="1011"/>
      <c r="I48" s="84"/>
      <c r="J48" s="96"/>
      <c r="K48" s="59">
        <f>C48*'[1]RAZDEL A'!$C$5+D48*'[1]RAZDEL A'!$D$5+E48*'[1]RAZDEL A'!$E$5+F48*'[1]RAZDEL A'!$F$5+G48*'[1]RAZDEL A'!$G$5+H48*'[1]RAZDEL A'!$H$5+I48*'[1]RAZDEL A'!$I$5+J48*'[1]RAZDEL A'!$J$5</f>
        <v>54</v>
      </c>
    </row>
    <row r="49" spans="1:11" ht="31.5" x14ac:dyDescent="0.25">
      <c r="A49" s="108" t="s">
        <v>14</v>
      </c>
      <c r="B49" s="85" t="s">
        <v>111</v>
      </c>
      <c r="C49" s="860"/>
      <c r="D49" s="861"/>
      <c r="E49" s="82"/>
      <c r="F49" s="96"/>
      <c r="G49" s="1012">
        <v>2</v>
      </c>
      <c r="H49" s="1011">
        <v>3</v>
      </c>
      <c r="I49" s="82"/>
      <c r="J49" s="96"/>
      <c r="K49" s="59">
        <f>C49*'[1]RAZDEL A'!$C$5+D49*'[1]RAZDEL A'!$D$5+E49*'[1]RAZDEL A'!$E$5+F49*'[1]RAZDEL A'!$F$5+G49*'[1]RAZDEL A'!$G$5+H49*'[1]RAZDEL A'!$H$5+I49*'[1]RAZDEL A'!$I$5+J49*'[1]RAZDEL A'!$J$5</f>
        <v>90</v>
      </c>
    </row>
    <row r="50" spans="1:11" ht="63" x14ac:dyDescent="0.25">
      <c r="A50" s="108" t="s">
        <v>16</v>
      </c>
      <c r="B50" s="85" t="s">
        <v>165</v>
      </c>
      <c r="C50" s="860"/>
      <c r="D50" s="861"/>
      <c r="E50" s="82"/>
      <c r="F50" s="96"/>
      <c r="G50" s="1012"/>
      <c r="H50" s="1011"/>
      <c r="I50" s="82">
        <v>2</v>
      </c>
      <c r="J50" s="96">
        <v>2</v>
      </c>
      <c r="K50" s="59">
        <f>C50*'[1]RAZDEL A'!$C$5+D50*'[1]RAZDEL A'!$D$5+E50*'[1]RAZDEL A'!$E$5+F50*'[1]RAZDEL A'!$F$5+G50*'[1]RAZDEL A'!$G$5+H50*'[1]RAZDEL A'!$H$5+I50*'[1]RAZDEL A'!$I$5+J50*'[1]RAZDEL A'!$J$5</f>
        <v>62</v>
      </c>
    </row>
    <row r="51" spans="1:11" ht="15.75" x14ac:dyDescent="0.25">
      <c r="A51" s="108" t="s">
        <v>18</v>
      </c>
      <c r="B51" s="86" t="s">
        <v>113</v>
      </c>
      <c r="C51" s="860"/>
      <c r="D51" s="861"/>
      <c r="E51" s="82"/>
      <c r="F51" s="96"/>
      <c r="G51" s="1012"/>
      <c r="H51" s="1011"/>
      <c r="I51" s="82"/>
      <c r="J51" s="96">
        <v>2</v>
      </c>
      <c r="K51" s="59">
        <f>C51*'[1]RAZDEL A'!$C$5+D51*'[1]RAZDEL A'!$D$5+E51*'[1]RAZDEL A'!$E$5+F51*'[1]RAZDEL A'!$F$5+G51*'[1]RAZDEL A'!$G$5+H51*'[1]RAZDEL A'!$H$5+I51*'[1]RAZDEL A'!$I$5+J51*'[1]RAZDEL A'!$J$5</f>
        <v>26</v>
      </c>
    </row>
    <row r="52" spans="1:11" ht="47.25" x14ac:dyDescent="0.25">
      <c r="A52" s="108" t="s">
        <v>20</v>
      </c>
      <c r="B52" s="85" t="s">
        <v>114</v>
      </c>
      <c r="C52" s="860"/>
      <c r="D52" s="861"/>
      <c r="E52" s="82"/>
      <c r="F52" s="96"/>
      <c r="G52" s="1012"/>
      <c r="H52" s="1011"/>
      <c r="I52" s="82"/>
      <c r="J52" s="96">
        <v>2</v>
      </c>
      <c r="K52" s="59">
        <f>C52*'[1]RAZDEL A'!$C$5+D52*'[1]RAZDEL A'!$D$5+E52*'[1]RAZDEL A'!$E$5+F52*'[1]RAZDEL A'!$F$5+G52*'[1]RAZDEL A'!$G$5+H52*'[1]RAZDEL A'!$H$5+I52*'[1]RAZDEL A'!$I$5+J52*'[1]RAZDEL A'!$J$5</f>
        <v>26</v>
      </c>
    </row>
    <row r="53" spans="1:11" ht="31.5" x14ac:dyDescent="0.25">
      <c r="A53" s="108" t="s">
        <v>22</v>
      </c>
      <c r="B53" s="85" t="s">
        <v>116</v>
      </c>
      <c r="C53" s="860"/>
      <c r="D53" s="861"/>
      <c r="E53" s="82"/>
      <c r="F53" s="96"/>
      <c r="G53" s="1012"/>
      <c r="H53" s="1011"/>
      <c r="I53" s="82">
        <v>2</v>
      </c>
      <c r="J53" s="96">
        <v>2</v>
      </c>
      <c r="K53" s="59">
        <f>C53*'[1]RAZDEL A'!$C$5+D53*'[1]RAZDEL A'!$D$5+E53*'[1]RAZDEL A'!$E$5+F53*'[1]RAZDEL A'!$F$5+G53*'[1]RAZDEL A'!$G$5+H53*'[1]RAZDEL A'!$H$5+I53*'[1]RAZDEL A'!$I$5+J53*'[1]RAZDEL A'!$J$5</f>
        <v>62</v>
      </c>
    </row>
    <row r="54" spans="1:11" ht="15.75" x14ac:dyDescent="0.25">
      <c r="A54" s="108" t="s">
        <v>24</v>
      </c>
      <c r="B54" s="86" t="s">
        <v>115</v>
      </c>
      <c r="C54" s="860"/>
      <c r="D54" s="861"/>
      <c r="E54" s="82"/>
      <c r="F54" s="96"/>
      <c r="G54" s="1012"/>
      <c r="H54" s="1011"/>
      <c r="I54" s="82">
        <v>2</v>
      </c>
      <c r="J54" s="96"/>
      <c r="K54" s="59">
        <f>C54*'[1]RAZDEL A'!$C$5+D54*'[1]RAZDEL A'!$D$5+E54*'[1]RAZDEL A'!$E$5+F54*'[1]RAZDEL A'!$F$5+G54*'[1]RAZDEL A'!$G$5+H54*'[1]RAZDEL A'!$H$5+I54*'[1]RAZDEL A'!$I$5+J54*'[1]RAZDEL A'!$J$5</f>
        <v>36</v>
      </c>
    </row>
    <row r="55" spans="1:11" ht="15.75" x14ac:dyDescent="0.25">
      <c r="A55" s="108">
        <v>10</v>
      </c>
      <c r="B55" s="87" t="s">
        <v>105</v>
      </c>
      <c r="C55" s="860"/>
      <c r="D55" s="861"/>
      <c r="E55" s="82"/>
      <c r="F55" s="96"/>
      <c r="G55" s="1012"/>
      <c r="H55" s="1011"/>
      <c r="I55" s="82"/>
      <c r="J55" s="96"/>
      <c r="K55" s="88"/>
    </row>
    <row r="56" spans="1:11" ht="15.75" x14ac:dyDescent="0.25">
      <c r="A56" s="108" t="s">
        <v>166</v>
      </c>
      <c r="B56" s="89" t="s">
        <v>106</v>
      </c>
      <c r="C56" s="860"/>
      <c r="D56" s="861">
        <v>4</v>
      </c>
      <c r="E56" s="82"/>
      <c r="F56" s="96"/>
      <c r="G56" s="1012"/>
      <c r="H56" s="1011"/>
      <c r="I56" s="82"/>
      <c r="J56" s="96"/>
      <c r="K56" s="59">
        <f>C56*'[1]RAZDEL A'!$C$5+D56*'[1]RAZDEL A'!$D$5+E56*'[1]RAZDEL A'!$E$5+F56*'[1]RAZDEL A'!$F$5+G56*'[1]RAZDEL A'!$G$5+H56*'[1]RAZDEL A'!$H$5+I56*'[1]RAZDEL A'!$I$5+J56*'[1]RAZDEL A'!$J$5</f>
        <v>72</v>
      </c>
    </row>
    <row r="57" spans="1:11" ht="15.75" x14ac:dyDescent="0.25">
      <c r="A57" s="108" t="s">
        <v>167</v>
      </c>
      <c r="B57" s="89" t="s">
        <v>107</v>
      </c>
      <c r="C57" s="860"/>
      <c r="D57" s="861"/>
      <c r="E57" s="82">
        <v>4</v>
      </c>
      <c r="F57" s="96"/>
      <c r="G57" s="1012"/>
      <c r="H57" s="1011"/>
      <c r="I57" s="82"/>
      <c r="J57" s="96"/>
      <c r="K57" s="59">
        <f>C57*'[1]RAZDEL A'!$C$5+D57*'[1]RAZDEL A'!$D$5+E57*'[1]RAZDEL A'!$E$5+F57*'[1]RAZDEL A'!$F$5+G57*'[1]RAZDEL A'!$G$5+H57*'[1]RAZDEL A'!$H$5+I57*'[1]RAZDEL A'!$I$5+J57*'[1]RAZDEL A'!$J$5</f>
        <v>72</v>
      </c>
    </row>
    <row r="58" spans="1:11" ht="31.5" x14ac:dyDescent="0.25">
      <c r="A58" s="108" t="s">
        <v>168</v>
      </c>
      <c r="B58" s="90" t="s">
        <v>117</v>
      </c>
      <c r="C58" s="862"/>
      <c r="D58" s="863"/>
      <c r="E58" s="91"/>
      <c r="F58" s="96">
        <v>4</v>
      </c>
      <c r="G58" s="1013"/>
      <c r="H58" s="1011"/>
      <c r="I58" s="82"/>
      <c r="J58" s="96"/>
      <c r="K58" s="59">
        <f>C58*'[1]RAZDEL A'!$C$5+D58*'[1]RAZDEL A'!$D$5+E58*'[1]RAZDEL A'!$E$5+F58*'[1]RAZDEL A'!$F$5+G58*'[1]RAZDEL A'!$G$5+H58*'[1]RAZDEL A'!$H$5+I58*'[1]RAZDEL A'!$I$5+J58*'[1]RAZDEL A'!$J$5</f>
        <v>72</v>
      </c>
    </row>
    <row r="59" spans="1:11" ht="15.75" x14ac:dyDescent="0.25">
      <c r="A59" s="108" t="s">
        <v>169</v>
      </c>
      <c r="B59" s="89" t="s">
        <v>108</v>
      </c>
      <c r="C59" s="860"/>
      <c r="D59" s="861"/>
      <c r="E59" s="82"/>
      <c r="F59" s="96"/>
      <c r="G59" s="1012">
        <v>3</v>
      </c>
      <c r="H59" s="1011"/>
      <c r="I59" s="82"/>
      <c r="J59" s="96"/>
      <c r="K59" s="59">
        <f>C59*'[1]RAZDEL A'!$C$5+D59*'[1]RAZDEL A'!$D$5+E59*'[1]RAZDEL A'!$E$5+F59*'[1]RAZDEL A'!$F$5+G59*'[1]RAZDEL A'!$G$5+H59*'[1]RAZDEL A'!$H$5+I59*'[1]RAZDEL A'!$I$5+J59*'[1]RAZDEL A'!$J$5</f>
        <v>54</v>
      </c>
    </row>
    <row r="60" spans="1:11" ht="15.75" x14ac:dyDescent="0.25">
      <c r="A60" s="108" t="s">
        <v>170</v>
      </c>
      <c r="B60" s="89" t="s">
        <v>118</v>
      </c>
      <c r="C60" s="860"/>
      <c r="D60" s="861"/>
      <c r="E60" s="82"/>
      <c r="F60" s="96"/>
      <c r="G60" s="1012"/>
      <c r="H60" s="1011">
        <v>6</v>
      </c>
      <c r="I60" s="82"/>
      <c r="J60" s="96"/>
      <c r="K60" s="59">
        <f>C60*'[1]RAZDEL A'!$C$5+D60*'[1]RAZDEL A'!$D$5+E60*'[1]RAZDEL A'!$E$5+F60*'[1]RAZDEL A'!$F$5+G60*'[1]RAZDEL A'!$G$5+H60*'[1]RAZDEL A'!$H$5+I60*'[1]RAZDEL A'!$I$5+J60*'[1]RAZDEL A'!$J$5</f>
        <v>108</v>
      </c>
    </row>
    <row r="61" spans="1:11" ht="31.5" x14ac:dyDescent="0.25">
      <c r="A61" s="108" t="s">
        <v>171</v>
      </c>
      <c r="B61" s="90" t="s">
        <v>172</v>
      </c>
      <c r="C61" s="860"/>
      <c r="D61" s="861"/>
      <c r="E61" s="82"/>
      <c r="F61" s="96"/>
      <c r="G61" s="1012"/>
      <c r="H61" s="1011"/>
      <c r="I61" s="82">
        <v>3</v>
      </c>
      <c r="J61" s="96">
        <v>3</v>
      </c>
      <c r="K61" s="59">
        <f>C61*'[1]RAZDEL A'!$C$5+D61*'[1]RAZDEL A'!$D$5+E61*'[1]RAZDEL A'!$E$5+F61*'[1]RAZDEL A'!$F$5+G61*'[1]RAZDEL A'!$G$5+H61*'[1]RAZDEL A'!$H$5+I61*'[1]RAZDEL A'!$I$5+J61*'[1]RAZDEL A'!$J$5</f>
        <v>93</v>
      </c>
    </row>
    <row r="62" spans="1:11" ht="31.5" x14ac:dyDescent="0.25">
      <c r="A62" s="108" t="s">
        <v>173</v>
      </c>
      <c r="B62" s="69" t="s">
        <v>119</v>
      </c>
      <c r="C62" s="860"/>
      <c r="D62" s="861"/>
      <c r="E62" s="82"/>
      <c r="F62" s="96"/>
      <c r="G62" s="1012"/>
      <c r="H62" s="1011">
        <v>2</v>
      </c>
      <c r="I62" s="82"/>
      <c r="J62" s="96"/>
      <c r="K62" s="59">
        <f>C62*'[1]RAZDEL A'!$C$5+D62*'[1]RAZDEL A'!$D$5+E62*'[1]RAZDEL A'!$E$5+F62*'[1]RAZDEL A'!$F$5+G62*'[1]RAZDEL A'!$G$5+H62*'[1]RAZDEL A'!$H$5+I62*'[1]RAZDEL A'!$I$5+J62*'[1]RAZDEL A'!$J$5</f>
        <v>36</v>
      </c>
    </row>
    <row r="63" spans="1:11" ht="31.5" x14ac:dyDescent="0.25">
      <c r="A63" s="108" t="s">
        <v>174</v>
      </c>
      <c r="B63" s="69" t="s">
        <v>175</v>
      </c>
      <c r="C63" s="860"/>
      <c r="D63" s="861"/>
      <c r="E63" s="82"/>
      <c r="F63" s="96"/>
      <c r="G63" s="1012"/>
      <c r="H63" s="1011"/>
      <c r="I63" s="82">
        <v>2</v>
      </c>
      <c r="J63" s="96">
        <v>2</v>
      </c>
      <c r="K63" s="59">
        <f>C63*'[1]RAZDEL A'!$C$5+D63*'[1]RAZDEL A'!$D$5+E63*'[1]RAZDEL A'!$E$5+F63*'[1]RAZDEL A'!$F$5+G63*'[1]RAZDEL A'!$G$5+H63*'[1]RAZDEL A'!$H$5+I63*'[1]RAZDEL A'!$I$5+J63*'[1]RAZDEL A'!$J$5</f>
        <v>62</v>
      </c>
    </row>
    <row r="64" spans="1:11" ht="31.5" x14ac:dyDescent="0.25">
      <c r="A64" s="108" t="s">
        <v>176</v>
      </c>
      <c r="B64" s="69" t="s">
        <v>177</v>
      </c>
      <c r="C64" s="860"/>
      <c r="D64" s="861"/>
      <c r="E64" s="82"/>
      <c r="F64" s="96"/>
      <c r="G64" s="1012"/>
      <c r="H64" s="1011"/>
      <c r="I64" s="82">
        <v>2</v>
      </c>
      <c r="J64" s="96"/>
      <c r="K64" s="59">
        <f>C64*'[1]RAZDEL A'!$C$5+D64*'[1]RAZDEL A'!$D$5+E64*'[1]RAZDEL A'!$E$5+F64*'[1]RAZDEL A'!$F$5+G64*'[1]RAZDEL A'!$G$5+H64*'[1]RAZDEL A'!$H$5+I64*'[1]RAZDEL A'!$I$5+J64*'[1]RAZDEL A'!$J$5</f>
        <v>36</v>
      </c>
    </row>
    <row r="65" spans="1:11" ht="31.5" x14ac:dyDescent="0.25">
      <c r="A65" s="108" t="s">
        <v>178</v>
      </c>
      <c r="B65" s="93" t="s">
        <v>179</v>
      </c>
      <c r="C65" s="864"/>
      <c r="D65" s="865"/>
      <c r="E65" s="94"/>
      <c r="F65" s="95"/>
      <c r="G65" s="1014">
        <v>60</v>
      </c>
      <c r="H65" s="1015"/>
      <c r="I65" s="82">
        <v>2</v>
      </c>
      <c r="J65" s="96">
        <v>2</v>
      </c>
      <c r="K65" s="59">
        <f>C65*'[1]RAZDEL A'!$C$5+D65*'[1]RAZDEL A'!$D$5+E65*'[1]RAZDEL A'!$E$5+F65*'[1]RAZDEL A'!$F$5+I65*'[1]RAZDEL A'!$I$5+J65*'[1]RAZDEL A'!$J$5+G65</f>
        <v>122</v>
      </c>
    </row>
    <row r="66" spans="1:11" ht="15.75" x14ac:dyDescent="0.25">
      <c r="A66" s="108"/>
      <c r="B66" s="97" t="s">
        <v>180</v>
      </c>
      <c r="C66" s="866">
        <v>6</v>
      </c>
      <c r="D66" s="867">
        <v>6</v>
      </c>
      <c r="E66" s="108">
        <v>10</v>
      </c>
      <c r="F66" s="109">
        <v>10</v>
      </c>
      <c r="G66" s="1016">
        <v>16</v>
      </c>
      <c r="H66" s="1017">
        <v>16</v>
      </c>
      <c r="I66" s="99">
        <v>20</v>
      </c>
      <c r="J66" s="100">
        <v>20</v>
      </c>
      <c r="K66" s="59">
        <f>C66*'[1]RAZDEL A'!$C$5+D66*'[1]RAZDEL A'!$D$5+E66*'[1]RAZDEL A'!$E$5+F66*'[1]RAZDEL A'!$F$5+G66*'[1]RAZDEL A'!$G$5+H66*'[1]RAZDEL A'!$H$5+I66*'[1]RAZDEL A'!$I$5+J66*'[1]RAZDEL A'!$J$5+G65</f>
        <v>1832</v>
      </c>
    </row>
    <row r="67" spans="1:11" ht="50.25" customHeight="1" x14ac:dyDescent="0.25">
      <c r="A67" s="503" t="s">
        <v>182</v>
      </c>
      <c r="B67" s="504"/>
      <c r="C67" s="131"/>
      <c r="D67" s="130"/>
      <c r="E67" s="112"/>
      <c r="F67" s="113"/>
      <c r="G67" s="1018">
        <v>3</v>
      </c>
      <c r="H67" s="1017">
        <v>3</v>
      </c>
      <c r="I67" s="101">
        <v>3</v>
      </c>
      <c r="J67" s="100">
        <v>3</v>
      </c>
      <c r="K67" s="59">
        <f>C67*'[1]RAZDEL A'!$C$5+D67*'[1]RAZDEL A'!$D$5+E67*'[1]RAZDEL A'!$E$5+F67*'[1]RAZDEL A'!$F$5+G67*'[1]RAZDEL A'!$G$5+H67*'[1]RAZDEL A'!$H$5+I67*'[1]RAZDEL A'!$I$5+J67*'[1]RAZDEL A'!$J$5</f>
        <v>201</v>
      </c>
    </row>
    <row r="68" spans="1:11" ht="31.5" x14ac:dyDescent="0.25">
      <c r="A68" s="108">
        <v>1</v>
      </c>
      <c r="B68" s="69" t="s">
        <v>9</v>
      </c>
      <c r="C68" s="131"/>
      <c r="D68" s="130"/>
      <c r="E68" s="112"/>
      <c r="F68" s="113"/>
      <c r="G68" s="1018">
        <v>1</v>
      </c>
      <c r="H68" s="1017">
        <v>1</v>
      </c>
      <c r="I68" s="101">
        <v>1</v>
      </c>
      <c r="J68" s="100">
        <v>1</v>
      </c>
      <c r="K68" s="59">
        <f>C68*'[1]RAZDEL A'!$C$5+D68*'[1]RAZDEL A'!$D$5+E68*'[1]RAZDEL A'!$E$5+F68*'[1]RAZDEL A'!$F$5+G68*'[1]RAZDEL A'!$G$5+H68*'[1]RAZDEL A'!$H$5+I68*'[1]RAZDEL A'!$I$5+J68*'[1]RAZDEL A'!$J$5</f>
        <v>67</v>
      </c>
    </row>
    <row r="69" spans="1:11" ht="31.5" x14ac:dyDescent="0.25">
      <c r="A69" s="108">
        <v>2</v>
      </c>
      <c r="B69" s="85" t="s">
        <v>111</v>
      </c>
      <c r="C69" s="131"/>
      <c r="D69" s="130"/>
      <c r="E69" s="112"/>
      <c r="F69" s="113"/>
      <c r="G69" s="1018">
        <v>1</v>
      </c>
      <c r="H69" s="1017">
        <v>1</v>
      </c>
      <c r="I69" s="101"/>
      <c r="J69" s="100"/>
      <c r="K69" s="59">
        <f>C69*'[1]RAZDEL A'!$C$5+D69*'[1]RAZDEL A'!$D$5+E69*'[1]RAZDEL A'!$E$5+F69*'[1]RAZDEL A'!$F$5+G69*'[1]RAZDEL A'!$G$5+H69*'[1]RAZDEL A'!$H$5+I69*'[1]RAZDEL A'!$I$5+J69*'[1]RAZDEL A'!$J$5</f>
        <v>36</v>
      </c>
    </row>
    <row r="70" spans="1:11" ht="15.75" x14ac:dyDescent="0.25">
      <c r="A70" s="108">
        <v>3</v>
      </c>
      <c r="B70" s="69" t="s">
        <v>112</v>
      </c>
      <c r="C70" s="131"/>
      <c r="D70" s="130"/>
      <c r="E70" s="112"/>
      <c r="F70" s="113"/>
      <c r="G70" s="1018"/>
      <c r="H70" s="1017"/>
      <c r="I70" s="101">
        <v>1</v>
      </c>
      <c r="J70" s="100">
        <v>1</v>
      </c>
      <c r="K70" s="59">
        <f>C70*'[1]RAZDEL A'!$C$5+D70*'[1]RAZDEL A'!$D$5+E70*'[1]RAZDEL A'!$E$5+F70*'[1]RAZDEL A'!$F$5+G70*'[1]RAZDEL A'!$G$5+H70*'[1]RAZDEL A'!$H$5+I70*'[1]RAZDEL A'!$I$5+J70*'[1]RAZDEL A'!$J$5</f>
        <v>31</v>
      </c>
    </row>
    <row r="71" spans="1:11" ht="63" x14ac:dyDescent="0.25">
      <c r="A71" s="108">
        <v>4</v>
      </c>
      <c r="B71" s="85" t="s">
        <v>165</v>
      </c>
      <c r="C71" s="131"/>
      <c r="D71" s="130"/>
      <c r="E71" s="112"/>
      <c r="F71" s="113"/>
      <c r="G71" s="1018"/>
      <c r="H71" s="1017"/>
      <c r="I71" s="101">
        <v>1</v>
      </c>
      <c r="J71" s="100">
        <v>1</v>
      </c>
      <c r="K71" s="59">
        <f>C71*'[1]RAZDEL A'!$C$5+D71*'[1]RAZDEL A'!$D$5+E71*'[1]RAZDEL A'!$E$5+F71*'[1]RAZDEL A'!$F$5+G71*'[1]RAZDEL A'!$G$5+H71*'[1]RAZDEL A'!$H$5+I71*'[1]RAZDEL A'!$I$5+J71*'[1]RAZDEL A'!$J$5</f>
        <v>31</v>
      </c>
    </row>
    <row r="72" spans="1:11" ht="31.5" x14ac:dyDescent="0.25">
      <c r="A72" s="108">
        <v>5</v>
      </c>
      <c r="B72" s="69" t="s">
        <v>103</v>
      </c>
      <c r="C72" s="131"/>
      <c r="D72" s="130"/>
      <c r="E72" s="112"/>
      <c r="F72" s="113"/>
      <c r="G72" s="1018">
        <v>1</v>
      </c>
      <c r="H72" s="1017">
        <v>1</v>
      </c>
      <c r="I72" s="101"/>
      <c r="J72" s="100"/>
      <c r="K72" s="59">
        <f>C72*'[1]RAZDEL A'!$C$5+D72*'[1]RAZDEL A'!$D$5+E72*'[1]RAZDEL A'!$E$5+F72*'[1]RAZDEL A'!$F$5+G72*'[1]RAZDEL A'!$G$5+H72*'[1]RAZDEL A'!$H$5+I72*'[1]RAZDEL A'!$I$5+J72*'[1]RAZDEL A'!$J$5</f>
        <v>36</v>
      </c>
    </row>
    <row r="73" spans="1:11" ht="15.75" x14ac:dyDescent="0.25">
      <c r="A73" s="494" t="s">
        <v>189</v>
      </c>
      <c r="B73" s="495"/>
      <c r="C73" s="866">
        <v>32</v>
      </c>
      <c r="D73" s="867">
        <v>32</v>
      </c>
      <c r="E73" s="108">
        <v>32</v>
      </c>
      <c r="F73" s="109">
        <v>32</v>
      </c>
      <c r="G73" s="1019">
        <v>32</v>
      </c>
      <c r="H73" s="1020">
        <v>32</v>
      </c>
      <c r="I73" s="108">
        <v>32</v>
      </c>
      <c r="J73" s="109">
        <v>32</v>
      </c>
      <c r="K73" s="88">
        <f>K66+'[1]RAZDEL A'!K62+K67</f>
        <v>2033</v>
      </c>
    </row>
    <row r="74" spans="1:11" ht="15.75" x14ac:dyDescent="0.25">
      <c r="A74" s="494" t="s">
        <v>183</v>
      </c>
      <c r="B74" s="495"/>
      <c r="C74" s="868">
        <v>4</v>
      </c>
      <c r="D74" s="869">
        <v>4</v>
      </c>
      <c r="E74" s="101">
        <v>4</v>
      </c>
      <c r="F74" s="100">
        <v>4</v>
      </c>
      <c r="G74" s="1018">
        <v>4</v>
      </c>
      <c r="H74" s="1017">
        <v>4</v>
      </c>
      <c r="I74" s="101">
        <v>4</v>
      </c>
      <c r="J74" s="100">
        <v>4</v>
      </c>
      <c r="K74" s="59">
        <f>C74*'[1]RAZDEL A'!$C$5+D74*'[1]RAZDEL A'!$D$5+E74*'[1]RAZDEL A'!$E$5+F74*'[1]RAZDEL A'!$F$5+G74*'[1]RAZDEL A'!$G$5+H74*'[1]RAZDEL A'!$H$5+I74*'[1]RAZDEL A'!$I$5+J74*'[1]RAZDEL A'!$J$5</f>
        <v>556</v>
      </c>
    </row>
    <row r="75" spans="1:11" ht="15.75" x14ac:dyDescent="0.25">
      <c r="A75" s="496" t="s">
        <v>188</v>
      </c>
      <c r="B75" s="497"/>
      <c r="C75" s="868">
        <v>36</v>
      </c>
      <c r="D75" s="869">
        <v>36</v>
      </c>
      <c r="E75" s="99">
        <v>36</v>
      </c>
      <c r="F75" s="100">
        <v>36</v>
      </c>
      <c r="G75" s="1016">
        <v>36</v>
      </c>
      <c r="H75" s="1017">
        <v>36</v>
      </c>
      <c r="I75" s="99">
        <v>36</v>
      </c>
      <c r="J75" s="100">
        <v>36</v>
      </c>
      <c r="K75" s="102">
        <f>K74+K73</f>
        <v>2589</v>
      </c>
    </row>
  </sheetData>
  <mergeCells count="24">
    <mergeCell ref="A74:B74"/>
    <mergeCell ref="A75:B75"/>
    <mergeCell ref="B34:J34"/>
    <mergeCell ref="B38:J38"/>
    <mergeCell ref="B45:J45"/>
    <mergeCell ref="G65:H65"/>
    <mergeCell ref="A67:B67"/>
    <mergeCell ref="A73:B73"/>
    <mergeCell ref="C8:D8"/>
    <mergeCell ref="E8:F8"/>
    <mergeCell ref="G8:H8"/>
    <mergeCell ref="I8:J8"/>
    <mergeCell ref="B9:J9"/>
    <mergeCell ref="A33:K33"/>
    <mergeCell ref="A2:A6"/>
    <mergeCell ref="B2:B3"/>
    <mergeCell ref="C2:J2"/>
    <mergeCell ref="K2:K6"/>
    <mergeCell ref="C3:D3"/>
    <mergeCell ref="E3:F3"/>
    <mergeCell ref="G3:H3"/>
    <mergeCell ref="I3:J3"/>
    <mergeCell ref="C4:J4"/>
    <mergeCell ref="C6:J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4" workbookViewId="0">
      <selection activeCell="I6" sqref="I6:J10"/>
    </sheetView>
  </sheetViews>
  <sheetFormatPr defaultRowHeight="15" x14ac:dyDescent="0.25"/>
  <cols>
    <col min="1" max="1" width="6.140625" customWidth="1"/>
    <col min="2" max="2" width="23.5703125" customWidth="1"/>
    <col min="3" max="13" width="5.42578125" customWidth="1"/>
  </cols>
  <sheetData>
    <row r="1" spans="1:13" ht="15.75" x14ac:dyDescent="0.25">
      <c r="A1" s="320" t="s">
        <v>190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3" ht="16.5" thickBot="1" x14ac:dyDescent="0.3">
      <c r="A2" s="142"/>
      <c r="B2" s="142"/>
      <c r="C2" s="142"/>
      <c r="D2" s="142"/>
      <c r="E2" s="142"/>
      <c r="F2" s="142"/>
      <c r="G2" s="142"/>
      <c r="H2" s="143"/>
      <c r="I2" s="141"/>
      <c r="J2" s="141"/>
    </row>
    <row r="3" spans="1:13" ht="15.75" thickTop="1" x14ac:dyDescent="0.25">
      <c r="A3" s="482" t="s">
        <v>45</v>
      </c>
      <c r="B3" s="484" t="s">
        <v>46</v>
      </c>
      <c r="C3" s="475" t="s">
        <v>191</v>
      </c>
      <c r="D3" s="487"/>
      <c r="E3" s="487"/>
      <c r="F3" s="487"/>
      <c r="G3" s="487"/>
      <c r="H3" s="487"/>
      <c r="I3" s="487"/>
      <c r="J3" s="487"/>
      <c r="K3" s="487"/>
      <c r="L3" s="487"/>
      <c r="M3" s="488"/>
    </row>
    <row r="4" spans="1:13" x14ac:dyDescent="0.25">
      <c r="A4" s="483"/>
      <c r="B4" s="485"/>
      <c r="C4" s="476" t="s">
        <v>192</v>
      </c>
      <c r="D4" s="489"/>
      <c r="E4" s="489"/>
      <c r="F4" s="489"/>
      <c r="G4" s="489"/>
      <c r="H4" s="489"/>
      <c r="I4" s="489"/>
      <c r="J4" s="489"/>
      <c r="K4" s="489"/>
      <c r="L4" s="489"/>
      <c r="M4" s="490"/>
    </row>
    <row r="5" spans="1:13" ht="15.75" thickBot="1" x14ac:dyDescent="0.3">
      <c r="A5" s="483"/>
      <c r="B5" s="486"/>
      <c r="C5" s="491" t="s">
        <v>193</v>
      </c>
      <c r="D5" s="492"/>
      <c r="E5" s="492"/>
      <c r="F5" s="492"/>
      <c r="G5" s="492"/>
      <c r="H5" s="492"/>
      <c r="I5" s="492"/>
      <c r="J5" s="492"/>
      <c r="K5" s="492"/>
      <c r="L5" s="492"/>
      <c r="M5" s="493"/>
    </row>
    <row r="6" spans="1:13" ht="15.75" thickTop="1" x14ac:dyDescent="0.25">
      <c r="A6" s="483"/>
      <c r="B6" s="145" t="s">
        <v>47</v>
      </c>
      <c r="C6" s="700" t="s">
        <v>139</v>
      </c>
      <c r="D6" s="701"/>
      <c r="E6" s="700" t="s">
        <v>140</v>
      </c>
      <c r="F6" s="701"/>
      <c r="G6" s="700" t="s">
        <v>141</v>
      </c>
      <c r="H6" s="701"/>
      <c r="I6" s="934" t="s">
        <v>142</v>
      </c>
      <c r="J6" s="935"/>
      <c r="K6" s="479" t="s">
        <v>194</v>
      </c>
      <c r="L6" s="478"/>
      <c r="M6" s="471"/>
    </row>
    <row r="7" spans="1:13" ht="15.75" thickBot="1" x14ac:dyDescent="0.3">
      <c r="A7" s="483"/>
      <c r="B7" s="145" t="s">
        <v>49</v>
      </c>
      <c r="C7" s="743">
        <v>36</v>
      </c>
      <c r="D7" s="744"/>
      <c r="E7" s="745">
        <v>36</v>
      </c>
      <c r="F7" s="746"/>
      <c r="G7" s="745">
        <v>36</v>
      </c>
      <c r="H7" s="746"/>
      <c r="I7" s="950">
        <v>31</v>
      </c>
      <c r="J7" s="951"/>
      <c r="K7" s="480" t="s">
        <v>195</v>
      </c>
      <c r="L7" s="478"/>
      <c r="M7" s="481"/>
    </row>
    <row r="8" spans="1:13" ht="15.75" thickTop="1" x14ac:dyDescent="0.25">
      <c r="A8" s="483"/>
      <c r="B8" s="474" t="s">
        <v>196</v>
      </c>
      <c r="C8" s="475" t="s">
        <v>219</v>
      </c>
      <c r="D8" s="488"/>
      <c r="E8" s="475" t="s">
        <v>213</v>
      </c>
      <c r="F8" s="488"/>
      <c r="G8" s="475" t="s">
        <v>210</v>
      </c>
      <c r="H8" s="488"/>
      <c r="I8" s="952" t="s">
        <v>50</v>
      </c>
      <c r="J8" s="953"/>
      <c r="K8" s="477" t="s">
        <v>197</v>
      </c>
      <c r="L8" s="468"/>
      <c r="M8" s="470" t="s">
        <v>198</v>
      </c>
    </row>
    <row r="9" spans="1:13" ht="15.75" thickBot="1" x14ac:dyDescent="0.3">
      <c r="A9" s="483"/>
      <c r="B9" s="474"/>
      <c r="C9" s="476"/>
      <c r="D9" s="490"/>
      <c r="E9" s="476"/>
      <c r="F9" s="490"/>
      <c r="G9" s="476"/>
      <c r="H9" s="490"/>
      <c r="I9" s="954"/>
      <c r="J9" s="955"/>
      <c r="K9" s="478"/>
      <c r="L9" s="469"/>
      <c r="M9" s="471"/>
    </row>
    <row r="10" spans="1:13" ht="16.5" thickTop="1" thickBot="1" x14ac:dyDescent="0.3">
      <c r="A10" s="146">
        <v>1</v>
      </c>
      <c r="B10" s="147">
        <v>2</v>
      </c>
      <c r="C10" s="737">
        <v>3</v>
      </c>
      <c r="D10" s="738"/>
      <c r="E10" s="472">
        <v>4</v>
      </c>
      <c r="F10" s="739"/>
      <c r="G10" s="886">
        <v>5</v>
      </c>
      <c r="H10" s="885"/>
      <c r="I10" s="956">
        <v>6</v>
      </c>
      <c r="J10" s="957"/>
      <c r="K10" s="472">
        <v>7</v>
      </c>
      <c r="L10" s="472"/>
      <c r="M10" s="473"/>
    </row>
    <row r="11" spans="1:13" ht="15.75" thickTop="1" x14ac:dyDescent="0.25">
      <c r="A11" s="770" t="s">
        <v>51</v>
      </c>
      <c r="B11" s="771"/>
      <c r="C11" s="771"/>
      <c r="D11" s="771"/>
      <c r="E11" s="771"/>
      <c r="F11" s="771"/>
      <c r="G11" s="771"/>
      <c r="H11" s="771"/>
      <c r="I11" s="771"/>
      <c r="J11" s="771"/>
      <c r="K11" s="771"/>
      <c r="L11" s="771"/>
      <c r="M11" s="772"/>
    </row>
    <row r="12" spans="1:13" x14ac:dyDescent="0.25">
      <c r="A12" s="748" t="s">
        <v>9</v>
      </c>
      <c r="B12" s="749"/>
      <c r="C12" s="749"/>
      <c r="D12" s="749"/>
      <c r="E12" s="749"/>
      <c r="F12" s="749"/>
      <c r="G12" s="749"/>
      <c r="H12" s="749"/>
      <c r="I12" s="749"/>
      <c r="J12" s="749"/>
      <c r="K12" s="749"/>
      <c r="L12" s="749"/>
      <c r="M12" s="750"/>
    </row>
    <row r="13" spans="1:13" x14ac:dyDescent="0.25">
      <c r="A13" s="410">
        <v>1</v>
      </c>
      <c r="B13" s="752" t="s">
        <v>9</v>
      </c>
      <c r="C13" s="177">
        <f>C7*C14</f>
        <v>108</v>
      </c>
      <c r="D13" s="277"/>
      <c r="E13" s="177">
        <f>E7*E14</f>
        <v>108</v>
      </c>
      <c r="F13" s="277"/>
      <c r="G13" s="177">
        <f>G7*G14</f>
        <v>108</v>
      </c>
      <c r="H13" s="278"/>
      <c r="I13" s="939">
        <f>I7*I14</f>
        <v>93</v>
      </c>
      <c r="J13" s="940"/>
      <c r="K13" s="177">
        <f>SUM(C13:I13)</f>
        <v>417</v>
      </c>
      <c r="L13" s="178"/>
      <c r="M13" s="278"/>
    </row>
    <row r="14" spans="1:13" x14ac:dyDescent="0.25">
      <c r="A14" s="411"/>
      <c r="B14" s="763"/>
      <c r="C14" s="173">
        <v>3</v>
      </c>
      <c r="D14" s="279"/>
      <c r="E14" s="173">
        <v>3</v>
      </c>
      <c r="F14" s="279"/>
      <c r="G14" s="173">
        <v>3</v>
      </c>
      <c r="H14" s="280"/>
      <c r="I14" s="943">
        <v>3</v>
      </c>
      <c r="J14" s="949"/>
      <c r="K14" s="174"/>
      <c r="L14" s="175"/>
      <c r="M14" s="281"/>
    </row>
    <row r="15" spans="1:13" x14ac:dyDescent="0.25">
      <c r="A15" s="748" t="s">
        <v>52</v>
      </c>
      <c r="B15" s="749"/>
      <c r="C15" s="749"/>
      <c r="D15" s="749"/>
      <c r="E15" s="749"/>
      <c r="F15" s="749"/>
      <c r="G15" s="749"/>
      <c r="H15" s="749"/>
      <c r="I15" s="749"/>
      <c r="J15" s="749"/>
      <c r="K15" s="749"/>
      <c r="L15" s="749"/>
      <c r="M15" s="750"/>
    </row>
    <row r="16" spans="1:13" x14ac:dyDescent="0.25">
      <c r="A16" s="410">
        <v>2</v>
      </c>
      <c r="B16" s="708" t="s">
        <v>199</v>
      </c>
      <c r="C16" s="177">
        <f>C17*C7</f>
        <v>72</v>
      </c>
      <c r="D16" s="277"/>
      <c r="E16" s="177">
        <f>E17*E7</f>
        <v>72</v>
      </c>
      <c r="F16" s="277"/>
      <c r="G16" s="177">
        <f>G17*G7</f>
        <v>72</v>
      </c>
      <c r="H16" s="277"/>
      <c r="I16" s="939">
        <f>I17*I7</f>
        <v>62</v>
      </c>
      <c r="J16" s="947"/>
      <c r="K16" s="177">
        <f>SUM(C16:I16)</f>
        <v>278</v>
      </c>
      <c r="L16" s="178"/>
      <c r="M16" s="277"/>
    </row>
    <row r="17" spans="1:13" x14ac:dyDescent="0.25">
      <c r="A17" s="411"/>
      <c r="B17" s="709"/>
      <c r="C17" s="173">
        <v>2</v>
      </c>
      <c r="D17" s="279"/>
      <c r="E17" s="173">
        <v>2</v>
      </c>
      <c r="F17" s="279"/>
      <c r="G17" s="173">
        <v>2</v>
      </c>
      <c r="H17" s="279"/>
      <c r="I17" s="943">
        <v>2</v>
      </c>
      <c r="J17" s="948"/>
      <c r="K17" s="174"/>
      <c r="L17" s="175"/>
      <c r="M17" s="281"/>
    </row>
    <row r="18" spans="1:13" x14ac:dyDescent="0.25">
      <c r="A18" s="410">
        <v>3</v>
      </c>
      <c r="B18" s="752" t="s">
        <v>200</v>
      </c>
      <c r="C18" s="177">
        <f>C7*C19</f>
        <v>72</v>
      </c>
      <c r="D18" s="277"/>
      <c r="E18" s="177">
        <f>E7*E19</f>
        <v>72</v>
      </c>
      <c r="F18" s="277"/>
      <c r="G18" s="177"/>
      <c r="H18" s="277"/>
      <c r="I18" s="939"/>
      <c r="J18" s="947"/>
      <c r="K18" s="177">
        <f>SUM(C18:I18)</f>
        <v>144</v>
      </c>
      <c r="L18" s="178"/>
      <c r="M18" s="277"/>
    </row>
    <row r="19" spans="1:13" x14ac:dyDescent="0.25">
      <c r="A19" s="411"/>
      <c r="B19" s="763"/>
      <c r="C19" s="173">
        <v>2</v>
      </c>
      <c r="D19" s="279"/>
      <c r="E19" s="173">
        <v>2</v>
      </c>
      <c r="F19" s="279"/>
      <c r="G19" s="173"/>
      <c r="H19" s="279"/>
      <c r="I19" s="943"/>
      <c r="J19" s="948"/>
      <c r="K19" s="174"/>
      <c r="L19" s="175"/>
      <c r="M19" s="281"/>
    </row>
    <row r="20" spans="1:13" x14ac:dyDescent="0.25">
      <c r="A20" s="748" t="s">
        <v>54</v>
      </c>
      <c r="B20" s="749"/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50"/>
    </row>
    <row r="21" spans="1:13" x14ac:dyDescent="0.25">
      <c r="A21" s="410">
        <v>4</v>
      </c>
      <c r="B21" s="768" t="s">
        <v>13</v>
      </c>
      <c r="C21" s="177">
        <f>C7*C22</f>
        <v>108</v>
      </c>
      <c r="D21" s="277"/>
      <c r="E21" s="177">
        <f>E7*E22</f>
        <v>108</v>
      </c>
      <c r="F21" s="277"/>
      <c r="G21" s="177">
        <f>G7*G22</f>
        <v>72</v>
      </c>
      <c r="H21" s="277"/>
      <c r="I21" s="939">
        <f>I7*I22</f>
        <v>62</v>
      </c>
      <c r="J21" s="947"/>
      <c r="K21" s="177">
        <f>SUM(C21:I21)</f>
        <v>350</v>
      </c>
      <c r="L21" s="178"/>
      <c r="M21" s="277"/>
    </row>
    <row r="22" spans="1:13" x14ac:dyDescent="0.25">
      <c r="A22" s="411"/>
      <c r="B22" s="769"/>
      <c r="C22" s="173">
        <v>3</v>
      </c>
      <c r="D22" s="279"/>
      <c r="E22" s="173">
        <v>3</v>
      </c>
      <c r="F22" s="279"/>
      <c r="G22" s="173">
        <v>2</v>
      </c>
      <c r="H22" s="279"/>
      <c r="I22" s="943">
        <v>2</v>
      </c>
      <c r="J22" s="948"/>
      <c r="K22" s="174"/>
      <c r="L22" s="175"/>
      <c r="M22" s="281"/>
    </row>
    <row r="23" spans="1:13" x14ac:dyDescent="0.25">
      <c r="A23" s="410">
        <v>5</v>
      </c>
      <c r="B23" s="768" t="s">
        <v>152</v>
      </c>
      <c r="C23" s="177">
        <v>72</v>
      </c>
      <c r="D23" s="277"/>
      <c r="E23" s="177"/>
      <c r="F23" s="277"/>
      <c r="G23" s="177"/>
      <c r="H23" s="277"/>
      <c r="I23" s="939"/>
      <c r="J23" s="947"/>
      <c r="K23" s="177">
        <f>SUM(C23:I23)</f>
        <v>72</v>
      </c>
      <c r="L23" s="178"/>
      <c r="M23" s="277"/>
    </row>
    <row r="24" spans="1:13" x14ac:dyDescent="0.25">
      <c r="A24" s="411"/>
      <c r="B24" s="769"/>
      <c r="C24" s="173">
        <v>2</v>
      </c>
      <c r="D24" s="279"/>
      <c r="E24" s="173"/>
      <c r="F24" s="279"/>
      <c r="G24" s="173"/>
      <c r="H24" s="279"/>
      <c r="I24" s="943"/>
      <c r="J24" s="948"/>
      <c r="K24" s="174"/>
      <c r="L24" s="175"/>
      <c r="M24" s="281"/>
    </row>
    <row r="25" spans="1:13" x14ac:dyDescent="0.25">
      <c r="A25" s="410">
        <v>6</v>
      </c>
      <c r="B25" s="752" t="s">
        <v>15</v>
      </c>
      <c r="C25" s="177">
        <f>C7*C26</f>
        <v>36</v>
      </c>
      <c r="D25" s="277"/>
      <c r="E25" s="177">
        <f>E7*E26</f>
        <v>36</v>
      </c>
      <c r="F25" s="277"/>
      <c r="G25" s="177"/>
      <c r="H25" s="277"/>
      <c r="I25" s="939"/>
      <c r="J25" s="947"/>
      <c r="K25" s="177">
        <f>SUM(C25:I25)</f>
        <v>72</v>
      </c>
      <c r="L25" s="178"/>
      <c r="M25" s="277"/>
    </row>
    <row r="26" spans="1:13" x14ac:dyDescent="0.25">
      <c r="A26" s="411"/>
      <c r="B26" s="763"/>
      <c r="C26" s="173">
        <v>1</v>
      </c>
      <c r="D26" s="279"/>
      <c r="E26" s="173">
        <v>1</v>
      </c>
      <c r="F26" s="279"/>
      <c r="G26" s="173"/>
      <c r="H26" s="279"/>
      <c r="I26" s="943"/>
      <c r="J26" s="948"/>
      <c r="K26" s="174"/>
      <c r="L26" s="175"/>
      <c r="M26" s="281"/>
    </row>
    <row r="27" spans="1:13" x14ac:dyDescent="0.25">
      <c r="A27" s="748" t="s">
        <v>55</v>
      </c>
      <c r="B27" s="749"/>
      <c r="C27" s="749"/>
      <c r="D27" s="749"/>
      <c r="E27" s="749"/>
      <c r="F27" s="749"/>
      <c r="G27" s="749"/>
      <c r="H27" s="749"/>
      <c r="I27" s="749"/>
      <c r="J27" s="749"/>
      <c r="K27" s="749"/>
      <c r="L27" s="749"/>
      <c r="M27" s="750"/>
    </row>
    <row r="28" spans="1:13" x14ac:dyDescent="0.25">
      <c r="A28" s="410">
        <v>7</v>
      </c>
      <c r="B28" s="708" t="s">
        <v>56</v>
      </c>
      <c r="C28" s="177">
        <f>C7*C29</f>
        <v>72</v>
      </c>
      <c r="D28" s="277"/>
      <c r="E28" s="177">
        <f>E7*E29</f>
        <v>72</v>
      </c>
      <c r="F28" s="278"/>
      <c r="G28" s="177">
        <f>G7*G29</f>
        <v>72</v>
      </c>
      <c r="H28" s="278"/>
      <c r="I28" s="939"/>
      <c r="J28" s="940"/>
      <c r="K28" s="177">
        <f>SUM(C28:I28)</f>
        <v>216</v>
      </c>
      <c r="L28" s="178"/>
      <c r="M28" s="278"/>
    </row>
    <row r="29" spans="1:13" x14ac:dyDescent="0.25">
      <c r="A29" s="411"/>
      <c r="B29" s="709"/>
      <c r="C29" s="173">
        <v>2</v>
      </c>
      <c r="D29" s="279"/>
      <c r="E29" s="173">
        <v>2</v>
      </c>
      <c r="F29" s="280"/>
      <c r="G29" s="173">
        <v>2</v>
      </c>
      <c r="H29" s="280"/>
      <c r="I29" s="943"/>
      <c r="J29" s="949"/>
      <c r="K29" s="174"/>
      <c r="L29" s="175"/>
      <c r="M29" s="281"/>
    </row>
    <row r="30" spans="1:13" x14ac:dyDescent="0.25">
      <c r="A30" s="410">
        <v>8</v>
      </c>
      <c r="B30" s="708" t="s">
        <v>19</v>
      </c>
      <c r="C30" s="177">
        <f>C7*C31</f>
        <v>54</v>
      </c>
      <c r="D30" s="278"/>
      <c r="E30" s="177">
        <f>E7*E31</f>
        <v>54</v>
      </c>
      <c r="F30" s="278"/>
      <c r="G30" s="177">
        <f>G7*G31</f>
        <v>36</v>
      </c>
      <c r="H30" s="278"/>
      <c r="I30" s="939"/>
      <c r="J30" s="940"/>
      <c r="K30" s="177">
        <f>SUM(C30:I30)</f>
        <v>144</v>
      </c>
      <c r="L30" s="178"/>
      <c r="M30" s="278"/>
    </row>
    <row r="31" spans="1:13" x14ac:dyDescent="0.25">
      <c r="A31" s="411"/>
      <c r="B31" s="709"/>
      <c r="C31" s="173">
        <v>1.5</v>
      </c>
      <c r="D31" s="280"/>
      <c r="E31" s="173">
        <v>1.5</v>
      </c>
      <c r="F31" s="280"/>
      <c r="G31" s="173">
        <v>1</v>
      </c>
      <c r="H31" s="280"/>
      <c r="I31" s="943"/>
      <c r="J31" s="949"/>
      <c r="K31" s="174"/>
      <c r="L31" s="175"/>
      <c r="M31" s="281"/>
    </row>
    <row r="32" spans="1:13" x14ac:dyDescent="0.25">
      <c r="A32" s="410">
        <v>9</v>
      </c>
      <c r="B32" s="708" t="s">
        <v>154</v>
      </c>
      <c r="C32" s="177">
        <v>54</v>
      </c>
      <c r="D32" s="277"/>
      <c r="E32" s="177"/>
      <c r="F32" s="277"/>
      <c r="G32" s="177"/>
      <c r="H32" s="277"/>
      <c r="I32" s="939"/>
      <c r="J32" s="947"/>
      <c r="K32" s="177">
        <v>54</v>
      </c>
      <c r="L32" s="178"/>
      <c r="M32" s="277"/>
    </row>
    <row r="33" spans="1:13" x14ac:dyDescent="0.25">
      <c r="A33" s="411"/>
      <c r="B33" s="709"/>
      <c r="C33" s="173">
        <v>1.5</v>
      </c>
      <c r="D33" s="279"/>
      <c r="E33" s="173"/>
      <c r="F33" s="279"/>
      <c r="G33" s="173"/>
      <c r="H33" s="279"/>
      <c r="I33" s="943"/>
      <c r="J33" s="948"/>
      <c r="K33" s="174"/>
      <c r="L33" s="175"/>
      <c r="M33" s="281"/>
    </row>
    <row r="34" spans="1:13" x14ac:dyDescent="0.25">
      <c r="A34" s="410">
        <v>10</v>
      </c>
      <c r="B34" s="708" t="s">
        <v>155</v>
      </c>
      <c r="C34" s="177"/>
      <c r="D34" s="277"/>
      <c r="E34" s="177">
        <v>54</v>
      </c>
      <c r="F34" s="277"/>
      <c r="G34" s="177"/>
      <c r="H34" s="277"/>
      <c r="I34" s="939"/>
      <c r="J34" s="947"/>
      <c r="K34" s="177">
        <v>54</v>
      </c>
      <c r="L34" s="178"/>
      <c r="M34" s="277"/>
    </row>
    <row r="35" spans="1:13" x14ac:dyDescent="0.25">
      <c r="A35" s="411"/>
      <c r="B35" s="709"/>
      <c r="C35" s="173"/>
      <c r="D35" s="279"/>
      <c r="E35" s="173">
        <v>1.5</v>
      </c>
      <c r="F35" s="279"/>
      <c r="G35" s="173"/>
      <c r="H35" s="279"/>
      <c r="I35" s="943"/>
      <c r="J35" s="948"/>
      <c r="K35" s="174"/>
      <c r="L35" s="175"/>
      <c r="M35" s="281"/>
    </row>
    <row r="36" spans="1:13" x14ac:dyDescent="0.25">
      <c r="A36" s="410">
        <v>11</v>
      </c>
      <c r="B36" s="708" t="s">
        <v>81</v>
      </c>
      <c r="C36" s="177"/>
      <c r="D36" s="277"/>
      <c r="E36" s="177"/>
      <c r="F36" s="277"/>
      <c r="G36" s="177">
        <v>54</v>
      </c>
      <c r="H36" s="277"/>
      <c r="I36" s="939"/>
      <c r="J36" s="947"/>
      <c r="K36" s="177">
        <v>54</v>
      </c>
      <c r="L36" s="178"/>
      <c r="M36" s="277"/>
    </row>
    <row r="37" spans="1:13" x14ac:dyDescent="0.25">
      <c r="A37" s="411"/>
      <c r="B37" s="709"/>
      <c r="C37" s="173"/>
      <c r="D37" s="279"/>
      <c r="E37" s="173"/>
      <c r="F37" s="279"/>
      <c r="G37" s="173">
        <v>1.5</v>
      </c>
      <c r="H37" s="279"/>
      <c r="I37" s="943"/>
      <c r="J37" s="948"/>
      <c r="K37" s="174"/>
      <c r="L37" s="175"/>
      <c r="M37" s="281"/>
    </row>
    <row r="38" spans="1:13" x14ac:dyDescent="0.25">
      <c r="A38" s="410">
        <v>12</v>
      </c>
      <c r="B38" s="708" t="s">
        <v>156</v>
      </c>
      <c r="C38" s="177"/>
      <c r="D38" s="277"/>
      <c r="E38" s="177"/>
      <c r="F38" s="277"/>
      <c r="G38" s="177"/>
      <c r="H38" s="277"/>
      <c r="I38" s="939">
        <v>62</v>
      </c>
      <c r="J38" s="947"/>
      <c r="K38" s="177">
        <v>62</v>
      </c>
      <c r="L38" s="178"/>
      <c r="M38" s="277"/>
    </row>
    <row r="39" spans="1:13" x14ac:dyDescent="0.25">
      <c r="A39" s="411"/>
      <c r="B39" s="709"/>
      <c r="C39" s="173"/>
      <c r="D39" s="279"/>
      <c r="E39" s="173"/>
      <c r="F39" s="279"/>
      <c r="G39" s="173"/>
      <c r="H39" s="279"/>
      <c r="I39" s="943">
        <v>2</v>
      </c>
      <c r="J39" s="948"/>
      <c r="K39" s="174"/>
      <c r="L39" s="175"/>
      <c r="M39" s="281"/>
    </row>
    <row r="40" spans="1:13" x14ac:dyDescent="0.25">
      <c r="A40" s="748" t="s">
        <v>57</v>
      </c>
      <c r="B40" s="749"/>
      <c r="C40" s="749"/>
      <c r="D40" s="749"/>
      <c r="E40" s="749"/>
      <c r="F40" s="749"/>
      <c r="G40" s="749"/>
      <c r="H40" s="749"/>
      <c r="I40" s="749"/>
      <c r="J40" s="749"/>
      <c r="K40" s="749"/>
      <c r="L40" s="749"/>
      <c r="M40" s="750"/>
    </row>
    <row r="41" spans="1:13" x14ac:dyDescent="0.25">
      <c r="A41" s="410">
        <v>13</v>
      </c>
      <c r="B41" s="752" t="s">
        <v>58</v>
      </c>
      <c r="C41" s="177">
        <f>C42*C7</f>
        <v>72</v>
      </c>
      <c r="D41" s="277"/>
      <c r="E41" s="177">
        <f>E42*E7</f>
        <v>72</v>
      </c>
      <c r="F41" s="277"/>
      <c r="G41" s="177"/>
      <c r="H41" s="277"/>
      <c r="I41" s="939"/>
      <c r="J41" s="947"/>
      <c r="K41" s="177">
        <f>SUM(C41:I41)</f>
        <v>144</v>
      </c>
      <c r="L41" s="178"/>
      <c r="M41" s="277"/>
    </row>
    <row r="42" spans="1:13" x14ac:dyDescent="0.25">
      <c r="A42" s="411"/>
      <c r="B42" s="763"/>
      <c r="C42" s="173">
        <v>2</v>
      </c>
      <c r="D42" s="279"/>
      <c r="E42" s="173">
        <v>2</v>
      </c>
      <c r="F42" s="279"/>
      <c r="G42" s="173"/>
      <c r="H42" s="279"/>
      <c r="I42" s="943"/>
      <c r="J42" s="948"/>
      <c r="K42" s="174"/>
      <c r="L42" s="175"/>
      <c r="M42" s="281"/>
    </row>
    <row r="43" spans="1:13" x14ac:dyDescent="0.25">
      <c r="A43" s="410">
        <v>14</v>
      </c>
      <c r="B43" s="752" t="s">
        <v>59</v>
      </c>
      <c r="C43" s="177">
        <f>C7*C44</f>
        <v>72</v>
      </c>
      <c r="D43" s="277"/>
      <c r="E43" s="177">
        <f>E7*E44</f>
        <v>72</v>
      </c>
      <c r="F43" s="277"/>
      <c r="G43" s="177">
        <f>G7*G44</f>
        <v>36</v>
      </c>
      <c r="H43" s="277"/>
      <c r="I43" s="939"/>
      <c r="J43" s="947"/>
      <c r="K43" s="177">
        <f>SUM(C43:I43)</f>
        <v>180</v>
      </c>
      <c r="L43" s="178"/>
      <c r="M43" s="277"/>
    </row>
    <row r="44" spans="1:13" x14ac:dyDescent="0.25">
      <c r="A44" s="411"/>
      <c r="B44" s="763"/>
      <c r="C44" s="173">
        <v>2</v>
      </c>
      <c r="D44" s="279"/>
      <c r="E44" s="173">
        <v>2</v>
      </c>
      <c r="F44" s="279"/>
      <c r="G44" s="173">
        <v>1</v>
      </c>
      <c r="H44" s="279"/>
      <c r="I44" s="943"/>
      <c r="J44" s="948"/>
      <c r="K44" s="174"/>
      <c r="L44" s="175"/>
      <c r="M44" s="281"/>
    </row>
    <row r="45" spans="1:13" x14ac:dyDescent="0.25">
      <c r="A45" s="410">
        <v>15</v>
      </c>
      <c r="B45" s="752" t="s">
        <v>60</v>
      </c>
      <c r="C45" s="177">
        <f>C7*C46</f>
        <v>72</v>
      </c>
      <c r="D45" s="277"/>
      <c r="E45" s="177">
        <f>E7*E46</f>
        <v>72</v>
      </c>
      <c r="F45" s="277"/>
      <c r="G45" s="177"/>
      <c r="H45" s="277"/>
      <c r="I45" s="939"/>
      <c r="J45" s="947"/>
      <c r="K45" s="177">
        <f>SUM(C45:I45)</f>
        <v>144</v>
      </c>
      <c r="L45" s="178"/>
      <c r="M45" s="277"/>
    </row>
    <row r="46" spans="1:13" x14ac:dyDescent="0.25">
      <c r="A46" s="411"/>
      <c r="B46" s="763"/>
      <c r="C46" s="173">
        <v>2</v>
      </c>
      <c r="D46" s="279"/>
      <c r="E46" s="173">
        <v>2</v>
      </c>
      <c r="F46" s="279"/>
      <c r="G46" s="173"/>
      <c r="H46" s="279"/>
      <c r="I46" s="943"/>
      <c r="J46" s="948"/>
      <c r="K46" s="174"/>
      <c r="L46" s="175"/>
      <c r="M46" s="281"/>
    </row>
    <row r="47" spans="1:13" x14ac:dyDescent="0.25">
      <c r="A47" s="748" t="s">
        <v>61</v>
      </c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50"/>
    </row>
    <row r="48" spans="1:13" x14ac:dyDescent="0.25">
      <c r="A48" s="410">
        <v>16</v>
      </c>
      <c r="B48" s="752" t="s">
        <v>25</v>
      </c>
      <c r="C48" s="177">
        <v>36</v>
      </c>
      <c r="D48" s="277"/>
      <c r="E48" s="177"/>
      <c r="F48" s="277"/>
      <c r="G48" s="177"/>
      <c r="H48" s="277"/>
      <c r="I48" s="939"/>
      <c r="J48" s="947"/>
      <c r="K48" s="177">
        <v>36</v>
      </c>
      <c r="L48" s="178"/>
      <c r="M48" s="277"/>
    </row>
    <row r="49" spans="1:13" x14ac:dyDescent="0.25">
      <c r="A49" s="411"/>
      <c r="B49" s="763"/>
      <c r="C49" s="173">
        <v>1</v>
      </c>
      <c r="D49" s="281"/>
      <c r="E49" s="174"/>
      <c r="F49" s="281"/>
      <c r="G49" s="174"/>
      <c r="H49" s="281"/>
      <c r="I49" s="941"/>
      <c r="J49" s="942"/>
      <c r="K49" s="174"/>
      <c r="L49" s="175"/>
      <c r="M49" s="281"/>
    </row>
    <row r="50" spans="1:13" x14ac:dyDescent="0.25">
      <c r="A50" s="410">
        <v>17</v>
      </c>
      <c r="B50" s="764" t="s">
        <v>23</v>
      </c>
      <c r="C50" s="177">
        <v>36</v>
      </c>
      <c r="D50" s="277"/>
      <c r="E50" s="177"/>
      <c r="F50" s="277"/>
      <c r="G50" s="177"/>
      <c r="H50" s="277"/>
      <c r="I50" s="939"/>
      <c r="J50" s="947"/>
      <c r="K50" s="177">
        <v>36</v>
      </c>
      <c r="L50" s="178"/>
      <c r="M50" s="277"/>
    </row>
    <row r="51" spans="1:13" x14ac:dyDescent="0.25">
      <c r="A51" s="411"/>
      <c r="B51" s="765"/>
      <c r="C51" s="173">
        <v>1</v>
      </c>
      <c r="D51" s="281"/>
      <c r="E51" s="174"/>
      <c r="F51" s="281"/>
      <c r="G51" s="174"/>
      <c r="H51" s="281"/>
      <c r="I51" s="941"/>
      <c r="J51" s="942"/>
      <c r="K51" s="174"/>
      <c r="L51" s="175"/>
      <c r="M51" s="281"/>
    </row>
    <row r="52" spans="1:13" x14ac:dyDescent="0.25">
      <c r="A52" s="748" t="s">
        <v>64</v>
      </c>
      <c r="B52" s="749"/>
      <c r="C52" s="749"/>
      <c r="D52" s="749"/>
      <c r="E52" s="749"/>
      <c r="F52" s="749"/>
      <c r="G52" s="749"/>
      <c r="H52" s="749"/>
      <c r="I52" s="749"/>
      <c r="J52" s="749"/>
      <c r="K52" s="749"/>
      <c r="L52" s="749"/>
      <c r="M52" s="750"/>
    </row>
    <row r="53" spans="1:13" x14ac:dyDescent="0.25">
      <c r="A53" s="410">
        <v>18</v>
      </c>
      <c r="B53" s="752" t="s">
        <v>29</v>
      </c>
      <c r="C53" s="177">
        <f>C7*C54</f>
        <v>72</v>
      </c>
      <c r="D53" s="277"/>
      <c r="E53" s="177">
        <f>E7*E54</f>
        <v>72</v>
      </c>
      <c r="F53" s="277"/>
      <c r="G53" s="177">
        <f>G7*G54</f>
        <v>72</v>
      </c>
      <c r="H53" s="277"/>
      <c r="I53" s="939">
        <f>I7*I54</f>
        <v>62</v>
      </c>
      <c r="J53" s="947"/>
      <c r="K53" s="177">
        <f>SUM(C53:I53)</f>
        <v>278</v>
      </c>
      <c r="L53" s="178"/>
      <c r="M53" s="277"/>
    </row>
    <row r="54" spans="1:13" ht="15.75" thickBot="1" x14ac:dyDescent="0.3">
      <c r="A54" s="751"/>
      <c r="B54" s="753"/>
      <c r="C54" s="282">
        <v>2</v>
      </c>
      <c r="D54" s="283"/>
      <c r="E54" s="282">
        <v>2</v>
      </c>
      <c r="F54" s="283"/>
      <c r="G54" s="282">
        <v>2</v>
      </c>
      <c r="H54" s="283"/>
      <c r="I54" s="906">
        <v>2</v>
      </c>
      <c r="J54" s="907"/>
      <c r="K54" s="187"/>
      <c r="L54" s="188"/>
      <c r="M54" s="284"/>
    </row>
    <row r="55" spans="1:13" ht="15.75" thickTop="1" x14ac:dyDescent="0.25">
      <c r="A55" s="754" t="s">
        <v>65</v>
      </c>
      <c r="B55" s="755"/>
      <c r="C55" s="758">
        <f>C56*C7</f>
        <v>1008</v>
      </c>
      <c r="D55" s="758"/>
      <c r="E55" s="758">
        <f>E56*E7</f>
        <v>864</v>
      </c>
      <c r="F55" s="758"/>
      <c r="G55" s="758">
        <f>G56*G7</f>
        <v>522</v>
      </c>
      <c r="H55" s="758"/>
      <c r="I55" s="914">
        <f>I56*I7</f>
        <v>341</v>
      </c>
      <c r="J55" s="914"/>
      <c r="K55" s="759">
        <f>SUM(C55:J55)</f>
        <v>2735</v>
      </c>
      <c r="L55" s="759"/>
      <c r="M55" s="760"/>
    </row>
    <row r="56" spans="1:13" ht="15.75" thickBot="1" x14ac:dyDescent="0.3">
      <c r="A56" s="430"/>
      <c r="B56" s="431"/>
      <c r="C56" s="803">
        <f>C54+C44+C51+C49+C46+C42+C39+C37+C35+C33+C31+C29+C26+C24+C22+C19+C17+C14</f>
        <v>28</v>
      </c>
      <c r="D56" s="803"/>
      <c r="E56" s="803">
        <f>E54+E44+E51+E49+E46+E42+E39+E37+E35+E33+E31+E29+E26+E24+E22+E19+E17+E14</f>
        <v>24</v>
      </c>
      <c r="F56" s="803"/>
      <c r="G56" s="803">
        <f>G54+G44+G51+G49+G46+G42+G39+G37+G35+G33+G31+G29+G26+G24+G22+G19+G17+G14</f>
        <v>14.5</v>
      </c>
      <c r="H56" s="803"/>
      <c r="I56" s="915">
        <f>I54+I44+I51+I49+I46+I42+I39+I37+I35+I33+I31+I29+I26+I24+I22+I19+I17+I14</f>
        <v>11</v>
      </c>
      <c r="J56" s="915"/>
      <c r="K56" s="720"/>
      <c r="L56" s="720"/>
      <c r="M56" s="721"/>
    </row>
    <row r="57" spans="1:13" ht="15.75" thickTop="1" x14ac:dyDescent="0.25">
      <c r="A57" s="781">
        <v>1</v>
      </c>
      <c r="B57" s="887">
        <v>2</v>
      </c>
      <c r="C57" s="888">
        <v>3</v>
      </c>
      <c r="D57" s="888"/>
      <c r="E57" s="889">
        <v>4</v>
      </c>
      <c r="F57" s="889"/>
      <c r="G57" s="888">
        <v>5</v>
      </c>
      <c r="H57" s="888"/>
      <c r="I57" s="916">
        <v>6</v>
      </c>
      <c r="J57" s="916"/>
      <c r="K57" s="889">
        <v>7</v>
      </c>
      <c r="L57" s="889"/>
      <c r="M57" s="890"/>
    </row>
    <row r="58" spans="1:13" x14ac:dyDescent="0.25">
      <c r="A58" s="726" t="s">
        <v>201</v>
      </c>
      <c r="B58" s="727"/>
      <c r="C58" s="727"/>
      <c r="D58" s="727"/>
      <c r="E58" s="727"/>
      <c r="F58" s="727"/>
      <c r="G58" s="727"/>
      <c r="H58" s="727"/>
      <c r="I58" s="727"/>
      <c r="J58" s="727"/>
      <c r="K58" s="727"/>
      <c r="L58" s="727"/>
      <c r="M58" s="728"/>
    </row>
    <row r="59" spans="1:13" x14ac:dyDescent="0.25">
      <c r="A59" s="729" t="s">
        <v>216</v>
      </c>
      <c r="B59" s="730"/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1"/>
    </row>
    <row r="60" spans="1:13" ht="15.75" thickBot="1" x14ac:dyDescent="0.3">
      <c r="A60" s="732"/>
      <c r="B60" s="733"/>
      <c r="C60" s="733"/>
      <c r="D60" s="733"/>
      <c r="E60" s="733"/>
      <c r="F60" s="733"/>
      <c r="G60" s="733"/>
      <c r="H60" s="733"/>
      <c r="I60" s="733"/>
      <c r="J60" s="733"/>
      <c r="K60" s="733"/>
      <c r="L60" s="733"/>
      <c r="M60" s="734"/>
    </row>
    <row r="61" spans="1:13" ht="15.75" thickTop="1" x14ac:dyDescent="0.25">
      <c r="A61" s="443">
        <v>1</v>
      </c>
      <c r="B61" s="735" t="s">
        <v>56</v>
      </c>
      <c r="C61" s="170"/>
      <c r="D61" s="18">
        <f>C7*D62</f>
        <v>72</v>
      </c>
      <c r="E61" s="170"/>
      <c r="F61" s="18">
        <f>E7*F62</f>
        <v>72</v>
      </c>
      <c r="G61" s="170"/>
      <c r="H61" s="18">
        <f>G7*H62</f>
        <v>108</v>
      </c>
      <c r="I61" s="908"/>
      <c r="J61" s="918">
        <f>I7*J62</f>
        <v>124</v>
      </c>
      <c r="K61" s="170"/>
      <c r="L61" s="171"/>
      <c r="M61" s="18">
        <f>SUM(C61:J61)</f>
        <v>376</v>
      </c>
    </row>
    <row r="62" spans="1:13" x14ac:dyDescent="0.25">
      <c r="A62" s="411"/>
      <c r="B62" s="709"/>
      <c r="C62" s="173"/>
      <c r="D62" s="295">
        <v>2</v>
      </c>
      <c r="E62" s="173"/>
      <c r="F62" s="296">
        <v>2</v>
      </c>
      <c r="G62" s="173"/>
      <c r="H62" s="296">
        <v>3</v>
      </c>
      <c r="I62" s="943"/>
      <c r="J62" s="944">
        <v>4</v>
      </c>
      <c r="K62" s="174"/>
      <c r="L62" s="175"/>
      <c r="M62" s="281"/>
    </row>
    <row r="63" spans="1:13" x14ac:dyDescent="0.25">
      <c r="A63" s="410">
        <v>2</v>
      </c>
      <c r="B63" s="736" t="s">
        <v>19</v>
      </c>
      <c r="C63" s="177"/>
      <c r="D63" s="278">
        <f>D64*C7</f>
        <v>72</v>
      </c>
      <c r="E63" s="287"/>
      <c r="F63" s="278">
        <v>72</v>
      </c>
      <c r="G63" s="177"/>
      <c r="H63" s="278">
        <f>G7*H64</f>
        <v>108</v>
      </c>
      <c r="I63" s="939"/>
      <c r="J63" s="940">
        <f>I7*J64</f>
        <v>124</v>
      </c>
      <c r="K63" s="177"/>
      <c r="L63" s="178"/>
      <c r="M63" s="278">
        <f>SUM(C63:J63)</f>
        <v>376</v>
      </c>
    </row>
    <row r="64" spans="1:13" x14ac:dyDescent="0.25">
      <c r="A64" s="411"/>
      <c r="B64" s="709"/>
      <c r="C64" s="173"/>
      <c r="D64" s="295">
        <v>2</v>
      </c>
      <c r="E64" s="173"/>
      <c r="F64" s="296">
        <v>2</v>
      </c>
      <c r="G64" s="173"/>
      <c r="H64" s="296">
        <v>3</v>
      </c>
      <c r="I64" s="943"/>
      <c r="J64" s="944">
        <v>4</v>
      </c>
      <c r="K64" s="174"/>
      <c r="L64" s="175"/>
      <c r="M64" s="281"/>
    </row>
    <row r="65" spans="1:13" x14ac:dyDescent="0.25">
      <c r="A65" s="410">
        <v>3</v>
      </c>
      <c r="B65" s="752" t="s">
        <v>9</v>
      </c>
      <c r="C65" s="177"/>
      <c r="D65" s="277"/>
      <c r="E65" s="177"/>
      <c r="F65" s="278">
        <f>F66*E7</f>
        <v>36</v>
      </c>
      <c r="G65" s="177"/>
      <c r="H65" s="278">
        <f>G7*H66</f>
        <v>72</v>
      </c>
      <c r="I65" s="939"/>
      <c r="J65" s="940">
        <f>I7*J66</f>
        <v>93</v>
      </c>
      <c r="K65" s="177"/>
      <c r="L65" s="178"/>
      <c r="M65" s="278">
        <f>SUM(C65:J65)</f>
        <v>201</v>
      </c>
    </row>
    <row r="66" spans="1:13" ht="15.75" thickBot="1" x14ac:dyDescent="0.3">
      <c r="A66" s="425"/>
      <c r="B66" s="891"/>
      <c r="C66" s="179"/>
      <c r="D66" s="289"/>
      <c r="E66" s="179"/>
      <c r="F66" s="296">
        <v>1</v>
      </c>
      <c r="G66" s="179"/>
      <c r="H66" s="144">
        <v>2</v>
      </c>
      <c r="I66" s="910"/>
      <c r="J66" s="945">
        <v>3</v>
      </c>
      <c r="K66" s="183"/>
      <c r="L66" s="184"/>
      <c r="M66" s="290"/>
    </row>
    <row r="67" spans="1:13" ht="15.75" thickTop="1" x14ac:dyDescent="0.25">
      <c r="A67" s="428" t="s">
        <v>203</v>
      </c>
      <c r="B67" s="429"/>
      <c r="C67" s="892">
        <f>C68*C7</f>
        <v>144</v>
      </c>
      <c r="D67" s="892"/>
      <c r="E67" s="892">
        <f>E68*E7</f>
        <v>180</v>
      </c>
      <c r="F67" s="892"/>
      <c r="G67" s="892">
        <f>G68*G7</f>
        <v>288</v>
      </c>
      <c r="H67" s="892"/>
      <c r="I67" s="946">
        <f>I68*I7</f>
        <v>341</v>
      </c>
      <c r="J67" s="946"/>
      <c r="K67" s="717">
        <f>SUM(C67:J67)</f>
        <v>953</v>
      </c>
      <c r="L67" s="717"/>
      <c r="M67" s="718"/>
    </row>
    <row r="68" spans="1:13" ht="15.75" thickBot="1" x14ac:dyDescent="0.3">
      <c r="A68" s="430"/>
      <c r="B68" s="431"/>
      <c r="C68" s="803">
        <f>D66+D64+D62</f>
        <v>4</v>
      </c>
      <c r="D68" s="803"/>
      <c r="E68" s="803">
        <f>F66+F64+F62</f>
        <v>5</v>
      </c>
      <c r="F68" s="803"/>
      <c r="G68" s="803">
        <f>H66+H64+H62</f>
        <v>8</v>
      </c>
      <c r="H68" s="803"/>
      <c r="I68" s="915">
        <f>J66+J64+J62</f>
        <v>11</v>
      </c>
      <c r="J68" s="915"/>
      <c r="K68" s="720"/>
      <c r="L68" s="720"/>
      <c r="M68" s="721"/>
    </row>
    <row r="69" spans="1:13" ht="15.75" thickTop="1" x14ac:dyDescent="0.25">
      <c r="A69" s="418" t="s">
        <v>204</v>
      </c>
      <c r="B69" s="419"/>
      <c r="C69" s="419"/>
      <c r="D69" s="419"/>
      <c r="E69" s="419"/>
      <c r="F69" s="419"/>
      <c r="G69" s="419"/>
      <c r="H69" s="419"/>
      <c r="I69" s="419"/>
      <c r="J69" s="419"/>
      <c r="K69" s="419"/>
      <c r="L69" s="419"/>
      <c r="M69" s="420"/>
    </row>
    <row r="70" spans="1:13" x14ac:dyDescent="0.25">
      <c r="A70" s="410">
        <v>1</v>
      </c>
      <c r="B70" s="708" t="s">
        <v>32</v>
      </c>
      <c r="C70" s="177"/>
      <c r="D70" s="277"/>
      <c r="E70" s="177"/>
      <c r="F70" s="295">
        <f>F71*E7</f>
        <v>36</v>
      </c>
      <c r="G70" s="177"/>
      <c r="H70" s="278">
        <f>G7*H71</f>
        <v>36</v>
      </c>
      <c r="I70" s="939"/>
      <c r="J70" s="940">
        <f>I7*J71</f>
        <v>31</v>
      </c>
      <c r="K70" s="177"/>
      <c r="L70" s="178"/>
      <c r="M70" s="278">
        <f>SUM(C70:J70)</f>
        <v>103</v>
      </c>
    </row>
    <row r="71" spans="1:13" x14ac:dyDescent="0.25">
      <c r="A71" s="411"/>
      <c r="B71" s="709"/>
      <c r="C71" s="174"/>
      <c r="D71" s="281"/>
      <c r="E71" s="174"/>
      <c r="F71" s="284">
        <v>1</v>
      </c>
      <c r="G71" s="174"/>
      <c r="H71" s="281">
        <v>1</v>
      </c>
      <c r="I71" s="941"/>
      <c r="J71" s="942">
        <v>1</v>
      </c>
      <c r="K71" s="174"/>
      <c r="L71" s="175"/>
      <c r="M71" s="281"/>
    </row>
    <row r="72" spans="1:13" x14ac:dyDescent="0.25">
      <c r="A72" s="410">
        <v>2</v>
      </c>
      <c r="B72" s="708" t="s">
        <v>13</v>
      </c>
      <c r="C72" s="177"/>
      <c r="D72" s="278"/>
      <c r="E72" s="177"/>
      <c r="F72" s="278">
        <f>F73*E7</f>
        <v>36</v>
      </c>
      <c r="G72" s="177"/>
      <c r="H72" s="278">
        <f>G7*H73</f>
        <v>72</v>
      </c>
      <c r="I72" s="939"/>
      <c r="J72" s="940">
        <f>I7*J73</f>
        <v>62</v>
      </c>
      <c r="K72" s="177"/>
      <c r="L72" s="178"/>
      <c r="M72" s="278">
        <f>SUM(C72:J72)</f>
        <v>170</v>
      </c>
    </row>
    <row r="73" spans="1:13" x14ac:dyDescent="0.25">
      <c r="A73" s="411"/>
      <c r="B73" s="709"/>
      <c r="C73" s="174"/>
      <c r="D73" s="281"/>
      <c r="E73" s="174"/>
      <c r="F73" s="281">
        <v>1</v>
      </c>
      <c r="G73" s="174"/>
      <c r="H73" s="281">
        <v>2</v>
      </c>
      <c r="I73" s="941"/>
      <c r="J73" s="942">
        <v>2</v>
      </c>
      <c r="K73" s="174"/>
      <c r="L73" s="175"/>
      <c r="M73" s="281"/>
    </row>
    <row r="74" spans="1:13" x14ac:dyDescent="0.25">
      <c r="A74" s="410">
        <v>3</v>
      </c>
      <c r="B74" s="708" t="s">
        <v>15</v>
      </c>
      <c r="C74" s="187"/>
      <c r="D74" s="284"/>
      <c r="E74" s="187"/>
      <c r="F74" s="295">
        <f>F75*E7</f>
        <v>36</v>
      </c>
      <c r="G74" s="187"/>
      <c r="H74" s="278">
        <f>G7*H75</f>
        <v>54</v>
      </c>
      <c r="I74" s="904"/>
      <c r="J74" s="940">
        <f>I7*J75</f>
        <v>62</v>
      </c>
      <c r="K74" s="187"/>
      <c r="L74" s="188"/>
      <c r="M74" s="295">
        <f>SUM(C74:J74)</f>
        <v>152</v>
      </c>
    </row>
    <row r="75" spans="1:13" x14ac:dyDescent="0.25">
      <c r="A75" s="411"/>
      <c r="B75" s="709"/>
      <c r="C75" s="187"/>
      <c r="D75" s="284"/>
      <c r="E75" s="187"/>
      <c r="F75" s="284">
        <v>1</v>
      </c>
      <c r="G75" s="187"/>
      <c r="H75" s="284">
        <v>1.5</v>
      </c>
      <c r="I75" s="904"/>
      <c r="J75" s="905">
        <v>2</v>
      </c>
      <c r="K75" s="187"/>
      <c r="L75" s="188"/>
      <c r="M75" s="284"/>
    </row>
    <row r="76" spans="1:13" x14ac:dyDescent="0.25">
      <c r="A76" s="410">
        <v>4</v>
      </c>
      <c r="B76" s="708" t="s">
        <v>58</v>
      </c>
      <c r="C76" s="177"/>
      <c r="D76" s="278"/>
      <c r="E76" s="177"/>
      <c r="F76" s="291"/>
      <c r="G76" s="287"/>
      <c r="H76" s="278">
        <f>G7*H77</f>
        <v>108</v>
      </c>
      <c r="I76" s="939"/>
      <c r="J76" s="940">
        <f>I7*J77</f>
        <v>93</v>
      </c>
      <c r="K76" s="177"/>
      <c r="L76" s="178"/>
      <c r="M76" s="278">
        <f>SUM(C76:J76)</f>
        <v>201</v>
      </c>
    </row>
    <row r="77" spans="1:13" x14ac:dyDescent="0.25">
      <c r="A77" s="411"/>
      <c r="B77" s="709"/>
      <c r="C77" s="174"/>
      <c r="D77" s="281"/>
      <c r="E77" s="174"/>
      <c r="F77" s="292"/>
      <c r="G77" s="293"/>
      <c r="H77" s="281">
        <v>3</v>
      </c>
      <c r="I77" s="941"/>
      <c r="J77" s="942">
        <v>3</v>
      </c>
      <c r="K77" s="174"/>
      <c r="L77" s="175"/>
      <c r="M77" s="281"/>
    </row>
    <row r="78" spans="1:13" x14ac:dyDescent="0.25">
      <c r="A78" s="410">
        <v>5</v>
      </c>
      <c r="B78" s="710" t="s">
        <v>60</v>
      </c>
      <c r="C78" s="177"/>
      <c r="D78" s="277"/>
      <c r="E78" s="287"/>
      <c r="F78" s="278"/>
      <c r="G78" s="177"/>
      <c r="H78" s="278">
        <f>H79*G7</f>
        <v>72</v>
      </c>
      <c r="I78" s="939"/>
      <c r="J78" s="940">
        <f>J79*I7</f>
        <v>62</v>
      </c>
      <c r="K78" s="177"/>
      <c r="L78" s="178"/>
      <c r="M78" s="294">
        <f>SUM(C78:J78)</f>
        <v>134</v>
      </c>
    </row>
    <row r="79" spans="1:13" ht="15.75" thickBot="1" x14ac:dyDescent="0.3">
      <c r="A79" s="411"/>
      <c r="B79" s="710"/>
      <c r="C79" s="174"/>
      <c r="D79" s="281"/>
      <c r="E79" s="293"/>
      <c r="F79" s="281"/>
      <c r="G79" s="174"/>
      <c r="H79" s="281">
        <v>2</v>
      </c>
      <c r="I79" s="941"/>
      <c r="J79" s="942">
        <v>2</v>
      </c>
      <c r="K79" s="174"/>
      <c r="L79" s="175"/>
      <c r="M79" s="281"/>
    </row>
    <row r="80" spans="1:13" ht="15.75" thickTop="1" x14ac:dyDescent="0.25">
      <c r="A80" s="711" t="s">
        <v>217</v>
      </c>
      <c r="B80" s="712"/>
      <c r="C80" s="704">
        <f>C81*C7</f>
        <v>0</v>
      </c>
      <c r="D80" s="705"/>
      <c r="E80" s="704">
        <f>E81*E7</f>
        <v>108</v>
      </c>
      <c r="F80" s="705"/>
      <c r="G80" s="704">
        <f>G81*G7</f>
        <v>342</v>
      </c>
      <c r="H80" s="705"/>
      <c r="I80" s="927">
        <f>I81*I7</f>
        <v>310</v>
      </c>
      <c r="J80" s="928"/>
      <c r="K80" s="660">
        <f>SUM(C80:J80)</f>
        <v>760</v>
      </c>
      <c r="L80" s="661"/>
      <c r="M80" s="662"/>
    </row>
    <row r="81" spans="1:13" ht="15.75" thickBot="1" x14ac:dyDescent="0.3">
      <c r="A81" s="713"/>
      <c r="B81" s="714"/>
      <c r="C81" s="706">
        <f>D79+D77+D75+D73+D71</f>
        <v>0</v>
      </c>
      <c r="D81" s="707"/>
      <c r="E81" s="706">
        <f>F79+F77+F75+F73+F71</f>
        <v>3</v>
      </c>
      <c r="F81" s="707"/>
      <c r="G81" s="706">
        <f>H79+H77+H75+H73+H71</f>
        <v>9.5</v>
      </c>
      <c r="H81" s="707"/>
      <c r="I81" s="921">
        <f>J79+J77+J75+J73+J71</f>
        <v>10</v>
      </c>
      <c r="J81" s="922"/>
      <c r="K81" s="663"/>
      <c r="L81" s="664"/>
      <c r="M81" s="665"/>
    </row>
    <row r="82" spans="1:13" ht="15.75" thickTop="1" x14ac:dyDescent="0.25">
      <c r="A82" s="696" t="s">
        <v>206</v>
      </c>
      <c r="B82" s="697"/>
      <c r="C82" s="700">
        <f>C83*C7</f>
        <v>144</v>
      </c>
      <c r="D82" s="701"/>
      <c r="E82" s="700">
        <f>E83*E7</f>
        <v>288</v>
      </c>
      <c r="F82" s="701"/>
      <c r="G82" s="700">
        <f>G83*G7</f>
        <v>630</v>
      </c>
      <c r="H82" s="701"/>
      <c r="I82" s="934">
        <f>I83*I7</f>
        <v>651</v>
      </c>
      <c r="J82" s="935"/>
      <c r="K82" s="685">
        <f>SUM(C82:J82)</f>
        <v>1713</v>
      </c>
      <c r="L82" s="686"/>
      <c r="M82" s="687"/>
    </row>
    <row r="83" spans="1:13" ht="15.75" thickBot="1" x14ac:dyDescent="0.3">
      <c r="A83" s="698"/>
      <c r="B83" s="699"/>
      <c r="C83" s="702">
        <f>C81+C68</f>
        <v>4</v>
      </c>
      <c r="D83" s="703"/>
      <c r="E83" s="702">
        <f>E81+E68</f>
        <v>8</v>
      </c>
      <c r="F83" s="703"/>
      <c r="G83" s="893">
        <f>G81+G68</f>
        <v>17.5</v>
      </c>
      <c r="H83" s="894"/>
      <c r="I83" s="936">
        <f>I81+I68</f>
        <v>21</v>
      </c>
      <c r="J83" s="937"/>
      <c r="K83" s="688"/>
      <c r="L83" s="689"/>
      <c r="M83" s="690"/>
    </row>
    <row r="84" spans="1:13" ht="15.75" thickTop="1" x14ac:dyDescent="0.25">
      <c r="A84" s="691" t="s">
        <v>67</v>
      </c>
      <c r="B84" s="692"/>
      <c r="C84" s="693">
        <f>C85*C7</f>
        <v>1152</v>
      </c>
      <c r="D84" s="693"/>
      <c r="E84" s="693">
        <f>E85*E7</f>
        <v>1152</v>
      </c>
      <c r="F84" s="693"/>
      <c r="G84" s="693">
        <f>G85*G7</f>
        <v>1152</v>
      </c>
      <c r="H84" s="693"/>
      <c r="I84" s="938">
        <f>I85*I7</f>
        <v>992</v>
      </c>
      <c r="J84" s="938"/>
      <c r="K84" s="694">
        <f>K82+K55</f>
        <v>4448</v>
      </c>
      <c r="L84" s="694"/>
      <c r="M84" s="695"/>
    </row>
    <row r="85" spans="1:13" ht="15.75" thickBot="1" x14ac:dyDescent="0.3">
      <c r="A85" s="691"/>
      <c r="B85" s="692"/>
      <c r="C85" s="693">
        <f>C83+C56</f>
        <v>32</v>
      </c>
      <c r="D85" s="693"/>
      <c r="E85" s="693">
        <f>E83+E56</f>
        <v>32</v>
      </c>
      <c r="F85" s="693"/>
      <c r="G85" s="693">
        <f>G83+G56</f>
        <v>32</v>
      </c>
      <c r="H85" s="693"/>
      <c r="I85" s="938">
        <f>I83+I56</f>
        <v>32</v>
      </c>
      <c r="J85" s="938"/>
      <c r="K85" s="694"/>
      <c r="L85" s="694"/>
      <c r="M85" s="695"/>
    </row>
    <row r="86" spans="1:13" ht="16.5" thickTop="1" thickBot="1" x14ac:dyDescent="0.3">
      <c r="A86" s="676" t="s">
        <v>68</v>
      </c>
      <c r="B86" s="677"/>
      <c r="C86" s="677"/>
      <c r="D86" s="677"/>
      <c r="E86" s="677"/>
      <c r="F86" s="677"/>
      <c r="G86" s="677"/>
      <c r="H86" s="677"/>
      <c r="I86" s="677"/>
      <c r="J86" s="677"/>
      <c r="K86" s="677"/>
      <c r="L86" s="677"/>
      <c r="M86" s="678"/>
    </row>
    <row r="87" spans="1:13" ht="15.75" thickTop="1" x14ac:dyDescent="0.25">
      <c r="A87" s="679"/>
      <c r="B87" s="680"/>
      <c r="C87" s="683">
        <v>144</v>
      </c>
      <c r="D87" s="684"/>
      <c r="E87" s="683">
        <v>144</v>
      </c>
      <c r="F87" s="684"/>
      <c r="G87" s="683">
        <v>144</v>
      </c>
      <c r="H87" s="684"/>
      <c r="I87" s="929">
        <v>124</v>
      </c>
      <c r="J87" s="930"/>
      <c r="K87" s="685">
        <f>SUM(C87:J87)</f>
        <v>556</v>
      </c>
      <c r="L87" s="686"/>
      <c r="M87" s="687"/>
    </row>
    <row r="88" spans="1:13" ht="15.75" thickBot="1" x14ac:dyDescent="0.3">
      <c r="A88" s="681"/>
      <c r="B88" s="682"/>
      <c r="C88" s="668">
        <v>4</v>
      </c>
      <c r="D88" s="669"/>
      <c r="E88" s="668">
        <v>4</v>
      </c>
      <c r="F88" s="669"/>
      <c r="G88" s="668">
        <v>4</v>
      </c>
      <c r="H88" s="669"/>
      <c r="I88" s="931">
        <v>4</v>
      </c>
      <c r="J88" s="932"/>
      <c r="K88" s="688"/>
      <c r="L88" s="689"/>
      <c r="M88" s="690"/>
    </row>
    <row r="89" spans="1:13" ht="15.75" thickTop="1" x14ac:dyDescent="0.25">
      <c r="A89" s="670" t="s">
        <v>69</v>
      </c>
      <c r="B89" s="671"/>
      <c r="C89" s="674">
        <f>C90*C7</f>
        <v>1296</v>
      </c>
      <c r="D89" s="675"/>
      <c r="E89" s="674">
        <f>E90*E7</f>
        <v>1296</v>
      </c>
      <c r="F89" s="675"/>
      <c r="G89" s="674">
        <f>G90*G7</f>
        <v>1296</v>
      </c>
      <c r="H89" s="675"/>
      <c r="I89" s="923">
        <f>I90*I7</f>
        <v>1116</v>
      </c>
      <c r="J89" s="924"/>
      <c r="K89" s="660">
        <f>K87+K84</f>
        <v>5004</v>
      </c>
      <c r="L89" s="661"/>
      <c r="M89" s="662"/>
    </row>
    <row r="90" spans="1:13" ht="15.75" thickBot="1" x14ac:dyDescent="0.3">
      <c r="A90" s="672"/>
      <c r="B90" s="673"/>
      <c r="C90" s="666">
        <f>C85+C88</f>
        <v>36</v>
      </c>
      <c r="D90" s="667"/>
      <c r="E90" s="666">
        <f>E85+E88</f>
        <v>36</v>
      </c>
      <c r="F90" s="667"/>
      <c r="G90" s="666">
        <f>G85+G88</f>
        <v>36</v>
      </c>
      <c r="H90" s="667"/>
      <c r="I90" s="933">
        <f>I85+I88</f>
        <v>36</v>
      </c>
      <c r="J90" s="926"/>
      <c r="K90" s="663"/>
      <c r="L90" s="664"/>
      <c r="M90" s="665"/>
    </row>
    <row r="91" spans="1:13" ht="16.5" thickTop="1" thickBot="1" x14ac:dyDescent="0.3">
      <c r="A91" s="676" t="s">
        <v>207</v>
      </c>
      <c r="B91" s="677"/>
      <c r="C91" s="677"/>
      <c r="D91" s="677"/>
      <c r="E91" s="677"/>
      <c r="F91" s="677"/>
      <c r="G91" s="677"/>
      <c r="H91" s="677"/>
      <c r="I91" s="677"/>
      <c r="J91" s="677"/>
      <c r="K91" s="677"/>
      <c r="L91" s="677"/>
      <c r="M91" s="678"/>
    </row>
    <row r="92" spans="1:13" ht="15.75" thickTop="1" x14ac:dyDescent="0.25">
      <c r="A92" s="895" t="s">
        <v>40</v>
      </c>
      <c r="B92" s="896"/>
      <c r="C92" s="187"/>
      <c r="D92" s="295">
        <v>36</v>
      </c>
      <c r="E92" s="187"/>
      <c r="F92" s="295">
        <v>36</v>
      </c>
      <c r="G92" s="187"/>
      <c r="H92" s="295">
        <v>36</v>
      </c>
      <c r="I92" s="904"/>
      <c r="J92" s="917">
        <v>31</v>
      </c>
      <c r="K92" s="187"/>
      <c r="L92" s="188"/>
      <c r="M92" s="295">
        <v>139</v>
      </c>
    </row>
    <row r="93" spans="1:13" ht="15.75" thickBot="1" x14ac:dyDescent="0.3">
      <c r="A93" s="897"/>
      <c r="B93" s="898"/>
      <c r="C93" s="183"/>
      <c r="D93" s="290">
        <v>1</v>
      </c>
      <c r="E93" s="183"/>
      <c r="F93" s="290">
        <v>1</v>
      </c>
      <c r="G93" s="183"/>
      <c r="H93" s="290">
        <v>1</v>
      </c>
      <c r="I93" s="912"/>
      <c r="J93" s="913">
        <v>1</v>
      </c>
      <c r="K93" s="183"/>
      <c r="L93" s="184"/>
      <c r="M93" s="290"/>
    </row>
    <row r="94" spans="1:13" ht="15.75" thickTop="1" x14ac:dyDescent="0.25">
      <c r="A94" s="895" t="s">
        <v>208</v>
      </c>
      <c r="B94" s="896"/>
      <c r="C94" s="187"/>
      <c r="D94" s="295">
        <v>36</v>
      </c>
      <c r="E94" s="187"/>
      <c r="F94" s="295">
        <v>36</v>
      </c>
      <c r="G94" s="187"/>
      <c r="H94" s="295">
        <v>36</v>
      </c>
      <c r="I94" s="904"/>
      <c r="J94" s="917">
        <v>31</v>
      </c>
      <c r="K94" s="187"/>
      <c r="L94" s="188"/>
      <c r="M94" s="295">
        <v>139</v>
      </c>
    </row>
    <row r="95" spans="1:13" ht="15.75" thickBot="1" x14ac:dyDescent="0.3">
      <c r="A95" s="897"/>
      <c r="B95" s="898"/>
      <c r="C95" s="183"/>
      <c r="D95" s="290">
        <v>1</v>
      </c>
      <c r="E95" s="183"/>
      <c r="F95" s="290">
        <v>1</v>
      </c>
      <c r="G95" s="183"/>
      <c r="H95" s="290">
        <v>1</v>
      </c>
      <c r="I95" s="912"/>
      <c r="J95" s="913">
        <v>1</v>
      </c>
      <c r="K95" s="183"/>
      <c r="L95" s="184"/>
      <c r="M95" s="290"/>
    </row>
    <row r="96" spans="1:13" ht="15.75" thickTop="1" x14ac:dyDescent="0.25"/>
  </sheetData>
  <mergeCells count="171">
    <mergeCell ref="A92:B93"/>
    <mergeCell ref="A94:B95"/>
    <mergeCell ref="K89:M90"/>
    <mergeCell ref="C90:D90"/>
    <mergeCell ref="E90:F90"/>
    <mergeCell ref="G90:H90"/>
    <mergeCell ref="I90:J90"/>
    <mergeCell ref="A91:M91"/>
    <mergeCell ref="I88:J88"/>
    <mergeCell ref="A89:B90"/>
    <mergeCell ref="C89:D89"/>
    <mergeCell ref="E89:F89"/>
    <mergeCell ref="G89:H89"/>
    <mergeCell ref="I89:J89"/>
    <mergeCell ref="A86:M86"/>
    <mergeCell ref="A87:B88"/>
    <mergeCell ref="C87:D87"/>
    <mergeCell ref="E87:F87"/>
    <mergeCell ref="G87:H87"/>
    <mergeCell ref="I87:J87"/>
    <mergeCell ref="K87:M88"/>
    <mergeCell ref="C88:D88"/>
    <mergeCell ref="E88:F88"/>
    <mergeCell ref="G88:H88"/>
    <mergeCell ref="A84:B85"/>
    <mergeCell ref="C84:D84"/>
    <mergeCell ref="E84:F84"/>
    <mergeCell ref="G84:H84"/>
    <mergeCell ref="I84:J84"/>
    <mergeCell ref="K84:M85"/>
    <mergeCell ref="C85:D85"/>
    <mergeCell ref="E85:F85"/>
    <mergeCell ref="G85:H85"/>
    <mergeCell ref="I85:J85"/>
    <mergeCell ref="A82:B83"/>
    <mergeCell ref="C82:D82"/>
    <mergeCell ref="E82:F82"/>
    <mergeCell ref="G82:H82"/>
    <mergeCell ref="I82:J82"/>
    <mergeCell ref="K82:M83"/>
    <mergeCell ref="C83:D83"/>
    <mergeCell ref="E83:F83"/>
    <mergeCell ref="G83:H83"/>
    <mergeCell ref="I83:J83"/>
    <mergeCell ref="E80:F80"/>
    <mergeCell ref="G80:H80"/>
    <mergeCell ref="I80:J80"/>
    <mergeCell ref="K80:M81"/>
    <mergeCell ref="C81:D81"/>
    <mergeCell ref="E81:F81"/>
    <mergeCell ref="G81:H81"/>
    <mergeCell ref="I81:J81"/>
    <mergeCell ref="A76:A77"/>
    <mergeCell ref="B76:B77"/>
    <mergeCell ref="A78:A79"/>
    <mergeCell ref="B78:B79"/>
    <mergeCell ref="A80:B81"/>
    <mergeCell ref="C80:D80"/>
    <mergeCell ref="A69:M69"/>
    <mergeCell ref="A70:A71"/>
    <mergeCell ref="B70:B71"/>
    <mergeCell ref="A72:A73"/>
    <mergeCell ref="B72:B73"/>
    <mergeCell ref="A74:A75"/>
    <mergeCell ref="B74:B75"/>
    <mergeCell ref="I67:J67"/>
    <mergeCell ref="K67:M68"/>
    <mergeCell ref="C68:D68"/>
    <mergeCell ref="E68:F68"/>
    <mergeCell ref="G68:H68"/>
    <mergeCell ref="I68:J68"/>
    <mergeCell ref="A65:A66"/>
    <mergeCell ref="B65:B66"/>
    <mergeCell ref="A67:B68"/>
    <mergeCell ref="C67:D67"/>
    <mergeCell ref="E67:F67"/>
    <mergeCell ref="G67:H67"/>
    <mergeCell ref="K57:M57"/>
    <mergeCell ref="A58:M58"/>
    <mergeCell ref="A59:M60"/>
    <mergeCell ref="A61:A62"/>
    <mergeCell ref="B61:B62"/>
    <mergeCell ref="A63:A64"/>
    <mergeCell ref="B63:B64"/>
    <mergeCell ref="E56:F56"/>
    <mergeCell ref="G56:H56"/>
    <mergeCell ref="I56:J56"/>
    <mergeCell ref="C57:D57"/>
    <mergeCell ref="E57:F57"/>
    <mergeCell ref="G57:H57"/>
    <mergeCell ref="I57:J57"/>
    <mergeCell ref="A52:M52"/>
    <mergeCell ref="A53:A54"/>
    <mergeCell ref="B53:B54"/>
    <mergeCell ref="A55:B56"/>
    <mergeCell ref="C55:D55"/>
    <mergeCell ref="E55:F55"/>
    <mergeCell ref="G55:H55"/>
    <mergeCell ref="I55:J55"/>
    <mergeCell ref="K55:M56"/>
    <mergeCell ref="C56:D56"/>
    <mergeCell ref="A45:A46"/>
    <mergeCell ref="B45:B46"/>
    <mergeCell ref="A47:M47"/>
    <mergeCell ref="A48:A49"/>
    <mergeCell ref="B48:B49"/>
    <mergeCell ref="A50:A51"/>
    <mergeCell ref="B50:B51"/>
    <mergeCell ref="A38:A39"/>
    <mergeCell ref="B38:B39"/>
    <mergeCell ref="A40:M40"/>
    <mergeCell ref="A41:A42"/>
    <mergeCell ref="B41:B42"/>
    <mergeCell ref="A43:A44"/>
    <mergeCell ref="B43:B44"/>
    <mergeCell ref="A32:A33"/>
    <mergeCell ref="B32:B33"/>
    <mergeCell ref="A34:A35"/>
    <mergeCell ref="B34:B35"/>
    <mergeCell ref="A36:A37"/>
    <mergeCell ref="B36:B37"/>
    <mergeCell ref="A25:A26"/>
    <mergeCell ref="B25:B26"/>
    <mergeCell ref="A27:M27"/>
    <mergeCell ref="A28:A29"/>
    <mergeCell ref="B28:B29"/>
    <mergeCell ref="A30:A31"/>
    <mergeCell ref="B30:B31"/>
    <mergeCell ref="A18:A19"/>
    <mergeCell ref="B18:B19"/>
    <mergeCell ref="A20:M20"/>
    <mergeCell ref="A21:A22"/>
    <mergeCell ref="B21:B22"/>
    <mergeCell ref="A23:A24"/>
    <mergeCell ref="B23:B24"/>
    <mergeCell ref="A11:M11"/>
    <mergeCell ref="A12:M12"/>
    <mergeCell ref="A13:A14"/>
    <mergeCell ref="B13:B14"/>
    <mergeCell ref="A15:M15"/>
    <mergeCell ref="A16:A17"/>
    <mergeCell ref="B16:B17"/>
    <mergeCell ref="L8:L9"/>
    <mergeCell ref="M8:M9"/>
    <mergeCell ref="C10:D10"/>
    <mergeCell ref="E10:F10"/>
    <mergeCell ref="G10:H10"/>
    <mergeCell ref="I10:J10"/>
    <mergeCell ref="K10:M10"/>
    <mergeCell ref="B8:B9"/>
    <mergeCell ref="C8:D9"/>
    <mergeCell ref="E8:F9"/>
    <mergeCell ref="G8:H9"/>
    <mergeCell ref="I8:J9"/>
    <mergeCell ref="K8:K9"/>
    <mergeCell ref="K6:M6"/>
    <mergeCell ref="C7:D7"/>
    <mergeCell ref="E7:F7"/>
    <mergeCell ref="G7:H7"/>
    <mergeCell ref="I7:J7"/>
    <mergeCell ref="K7:M7"/>
    <mergeCell ref="A1:M1"/>
    <mergeCell ref="A3:A9"/>
    <mergeCell ref="B3:B5"/>
    <mergeCell ref="C3:M3"/>
    <mergeCell ref="C4:M4"/>
    <mergeCell ref="C5:M5"/>
    <mergeCell ref="C6:D6"/>
    <mergeCell ref="E6:F6"/>
    <mergeCell ref="G6:H6"/>
    <mergeCell ref="I6:J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opLeftCell="A76" workbookViewId="0">
      <selection activeCell="I85" sqref="I85:J88"/>
    </sheetView>
  </sheetViews>
  <sheetFormatPr defaultRowHeight="15" x14ac:dyDescent="0.25"/>
  <cols>
    <col min="1" max="1" width="5.140625" customWidth="1"/>
    <col min="2" max="2" width="20.7109375" customWidth="1"/>
    <col min="3" max="13" width="5.42578125" customWidth="1"/>
  </cols>
  <sheetData>
    <row r="1" spans="1:13" ht="16.5" thickBot="1" x14ac:dyDescent="0.3">
      <c r="A1" s="320" t="s">
        <v>190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3" ht="15.75" thickTop="1" x14ac:dyDescent="0.25">
      <c r="A2" s="773" t="s">
        <v>45</v>
      </c>
      <c r="B2" s="484" t="s">
        <v>46</v>
      </c>
      <c r="C2" s="475" t="s">
        <v>191</v>
      </c>
      <c r="D2" s="487"/>
      <c r="E2" s="487"/>
      <c r="F2" s="487"/>
      <c r="G2" s="487"/>
      <c r="H2" s="487"/>
      <c r="I2" s="487"/>
      <c r="J2" s="487"/>
      <c r="K2" s="487"/>
      <c r="L2" s="487"/>
      <c r="M2" s="488"/>
    </row>
    <row r="3" spans="1:13" x14ac:dyDescent="0.25">
      <c r="A3" s="774"/>
      <c r="B3" s="485"/>
      <c r="C3" s="476" t="s">
        <v>192</v>
      </c>
      <c r="D3" s="489"/>
      <c r="E3" s="489"/>
      <c r="F3" s="489"/>
      <c r="G3" s="489"/>
      <c r="H3" s="489"/>
      <c r="I3" s="489"/>
      <c r="J3" s="489"/>
      <c r="K3" s="489"/>
      <c r="L3" s="489"/>
      <c r="M3" s="490"/>
    </row>
    <row r="4" spans="1:13" ht="15.75" thickBot="1" x14ac:dyDescent="0.3">
      <c r="A4" s="774"/>
      <c r="B4" s="486"/>
      <c r="C4" s="491" t="s">
        <v>193</v>
      </c>
      <c r="D4" s="492"/>
      <c r="E4" s="492"/>
      <c r="F4" s="492"/>
      <c r="G4" s="492"/>
      <c r="H4" s="492"/>
      <c r="I4" s="492"/>
      <c r="J4" s="492"/>
      <c r="K4" s="492"/>
      <c r="L4" s="492"/>
      <c r="M4" s="493"/>
    </row>
    <row r="5" spans="1:13" ht="16.5" thickTop="1" thickBot="1" x14ac:dyDescent="0.3">
      <c r="A5" s="774"/>
      <c r="B5" s="17" t="s">
        <v>47</v>
      </c>
      <c r="C5" s="775" t="s">
        <v>139</v>
      </c>
      <c r="D5" s="775"/>
      <c r="E5" s="775" t="s">
        <v>140</v>
      </c>
      <c r="F5" s="775"/>
      <c r="G5" s="775" t="s">
        <v>141</v>
      </c>
      <c r="H5" s="775"/>
      <c r="I5" s="902" t="s">
        <v>142</v>
      </c>
      <c r="J5" s="902"/>
      <c r="K5" s="776" t="s">
        <v>194</v>
      </c>
      <c r="L5" s="776"/>
      <c r="M5" s="776"/>
    </row>
    <row r="6" spans="1:13" ht="16.5" thickTop="1" thickBot="1" x14ac:dyDescent="0.3">
      <c r="A6" s="774"/>
      <c r="B6" s="17" t="s">
        <v>49</v>
      </c>
      <c r="C6" s="319">
        <v>36</v>
      </c>
      <c r="D6" s="319"/>
      <c r="E6" s="775">
        <v>36</v>
      </c>
      <c r="F6" s="775"/>
      <c r="G6" s="775">
        <v>36</v>
      </c>
      <c r="H6" s="775"/>
      <c r="I6" s="903">
        <v>31</v>
      </c>
      <c r="J6" s="903"/>
      <c r="K6" s="776" t="s">
        <v>195</v>
      </c>
      <c r="L6" s="776"/>
      <c r="M6" s="776"/>
    </row>
    <row r="7" spans="1:13" ht="16.5" thickTop="1" thickBot="1" x14ac:dyDescent="0.3">
      <c r="A7" s="774"/>
      <c r="B7" s="777" t="s">
        <v>209</v>
      </c>
      <c r="C7" s="319" t="s">
        <v>219</v>
      </c>
      <c r="D7" s="319"/>
      <c r="E7" s="319" t="s">
        <v>213</v>
      </c>
      <c r="F7" s="319"/>
      <c r="G7" s="319" t="s">
        <v>210</v>
      </c>
      <c r="H7" s="319"/>
      <c r="I7" s="903" t="s">
        <v>50</v>
      </c>
      <c r="J7" s="903"/>
      <c r="K7" s="776" t="s">
        <v>197</v>
      </c>
      <c r="L7" s="778"/>
      <c r="M7" s="776" t="s">
        <v>198</v>
      </c>
    </row>
    <row r="8" spans="1:13" ht="16.5" thickTop="1" thickBot="1" x14ac:dyDescent="0.3">
      <c r="A8" s="779"/>
      <c r="B8" s="777"/>
      <c r="C8" s="319"/>
      <c r="D8" s="319"/>
      <c r="E8" s="319"/>
      <c r="F8" s="319"/>
      <c r="G8" s="319"/>
      <c r="H8" s="319"/>
      <c r="I8" s="903"/>
      <c r="J8" s="903"/>
      <c r="K8" s="776"/>
      <c r="L8" s="780"/>
      <c r="M8" s="776"/>
    </row>
    <row r="9" spans="1:13" ht="15.75" thickTop="1" x14ac:dyDescent="0.25">
      <c r="A9" s="781">
        <v>1</v>
      </c>
      <c r="B9" s="782">
        <v>2</v>
      </c>
      <c r="C9" s="783">
        <v>3</v>
      </c>
      <c r="D9" s="784"/>
      <c r="E9" s="785">
        <v>4</v>
      </c>
      <c r="F9" s="787"/>
      <c r="G9" s="788">
        <v>5</v>
      </c>
      <c r="H9" s="784"/>
      <c r="I9" s="785">
        <v>6</v>
      </c>
      <c r="J9" s="786"/>
      <c r="K9" s="786">
        <v>7</v>
      </c>
      <c r="L9" s="786"/>
      <c r="M9" s="789"/>
    </row>
    <row r="10" spans="1:13" ht="15.75" thickBot="1" x14ac:dyDescent="0.3">
      <c r="A10" s="726" t="s">
        <v>51</v>
      </c>
      <c r="B10" s="790"/>
      <c r="C10" s="790"/>
      <c r="D10" s="790"/>
      <c r="E10" s="790"/>
      <c r="F10" s="790"/>
      <c r="G10" s="790"/>
      <c r="H10" s="790"/>
      <c r="I10" s="790"/>
      <c r="J10" s="790"/>
      <c r="K10" s="790"/>
      <c r="L10" s="790"/>
      <c r="M10" s="791"/>
    </row>
    <row r="11" spans="1:13" ht="16.5" thickTop="1" thickBot="1" x14ac:dyDescent="0.3">
      <c r="A11" s="792" t="s">
        <v>9</v>
      </c>
      <c r="B11" s="793"/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4"/>
    </row>
    <row r="12" spans="1:13" ht="15.75" thickTop="1" x14ac:dyDescent="0.25">
      <c r="A12" s="795">
        <v>1</v>
      </c>
      <c r="B12" s="796" t="s">
        <v>9</v>
      </c>
      <c r="C12" s="187">
        <f>C13*C6</f>
        <v>108</v>
      </c>
      <c r="D12" s="284"/>
      <c r="E12" s="187">
        <f>E13*E6</f>
        <v>108</v>
      </c>
      <c r="F12" s="284"/>
      <c r="G12" s="187">
        <f>G13*G6</f>
        <v>108</v>
      </c>
      <c r="H12" s="284"/>
      <c r="I12" s="904">
        <f>I13*I6</f>
        <v>93</v>
      </c>
      <c r="J12" s="905"/>
      <c r="K12" s="187">
        <f>I12+G12+E12+C12</f>
        <v>417</v>
      </c>
      <c r="L12" s="188"/>
      <c r="M12" s="284"/>
    </row>
    <row r="13" spans="1:13" ht="15.75" thickBot="1" x14ac:dyDescent="0.3">
      <c r="A13" s="797"/>
      <c r="B13" s="798"/>
      <c r="C13" s="282">
        <v>3</v>
      </c>
      <c r="D13" s="283"/>
      <c r="E13" s="282">
        <v>3</v>
      </c>
      <c r="F13" s="283"/>
      <c r="G13" s="282">
        <v>3</v>
      </c>
      <c r="H13" s="283"/>
      <c r="I13" s="906">
        <v>3</v>
      </c>
      <c r="J13" s="907"/>
      <c r="K13" s="187"/>
      <c r="L13" s="188"/>
      <c r="M13" s="284"/>
    </row>
    <row r="14" spans="1:13" ht="16.5" thickTop="1" thickBot="1" x14ac:dyDescent="0.3">
      <c r="A14" s="792" t="s">
        <v>52</v>
      </c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4"/>
    </row>
    <row r="15" spans="1:13" ht="16.5" thickTop="1" thickBot="1" x14ac:dyDescent="0.3">
      <c r="A15" s="799">
        <v>2</v>
      </c>
      <c r="B15" s="708" t="s">
        <v>199</v>
      </c>
      <c r="C15" s="170">
        <f>C6*C16</f>
        <v>72</v>
      </c>
      <c r="D15" s="800"/>
      <c r="E15" s="170">
        <f>E6*E16</f>
        <v>72</v>
      </c>
      <c r="F15" s="800"/>
      <c r="G15" s="170">
        <f>G6*G16</f>
        <v>72</v>
      </c>
      <c r="H15" s="800"/>
      <c r="I15" s="908">
        <f>I6*I16</f>
        <v>62</v>
      </c>
      <c r="J15" s="909"/>
      <c r="K15" s="170">
        <f>I15+G15+E15+C15</f>
        <v>278</v>
      </c>
      <c r="L15" s="171"/>
      <c r="M15" s="800"/>
    </row>
    <row r="16" spans="1:13" ht="16.5" thickTop="1" thickBot="1" x14ac:dyDescent="0.3">
      <c r="A16" s="799"/>
      <c r="B16" s="709"/>
      <c r="C16" s="179">
        <v>2</v>
      </c>
      <c r="D16" s="289"/>
      <c r="E16" s="179">
        <v>2</v>
      </c>
      <c r="F16" s="289"/>
      <c r="G16" s="179">
        <v>2</v>
      </c>
      <c r="H16" s="289"/>
      <c r="I16" s="910">
        <v>2</v>
      </c>
      <c r="J16" s="911"/>
      <c r="K16" s="183"/>
      <c r="L16" s="184"/>
      <c r="M16" s="290"/>
    </row>
    <row r="17" spans="1:13" ht="16.5" thickTop="1" thickBot="1" x14ac:dyDescent="0.3">
      <c r="A17" s="799">
        <v>3</v>
      </c>
      <c r="B17" s="752" t="s">
        <v>200</v>
      </c>
      <c r="C17" s="170">
        <f>C6*C18</f>
        <v>72</v>
      </c>
      <c r="D17" s="800"/>
      <c r="E17" s="170">
        <f>E6*E18</f>
        <v>72</v>
      </c>
      <c r="F17" s="800"/>
      <c r="G17" s="170"/>
      <c r="H17" s="800"/>
      <c r="I17" s="908"/>
      <c r="J17" s="909"/>
      <c r="K17" s="170">
        <f>E17+C17+G17+I17</f>
        <v>144</v>
      </c>
      <c r="L17" s="171"/>
      <c r="M17" s="800"/>
    </row>
    <row r="18" spans="1:13" ht="16.5" thickTop="1" thickBot="1" x14ac:dyDescent="0.3">
      <c r="A18" s="799"/>
      <c r="B18" s="763"/>
      <c r="C18" s="179">
        <v>2</v>
      </c>
      <c r="D18" s="289"/>
      <c r="E18" s="179">
        <v>2</v>
      </c>
      <c r="F18" s="289"/>
      <c r="G18" s="179"/>
      <c r="H18" s="289"/>
      <c r="I18" s="910"/>
      <c r="J18" s="911"/>
      <c r="K18" s="183"/>
      <c r="L18" s="184"/>
      <c r="M18" s="290"/>
    </row>
    <row r="19" spans="1:13" ht="16.5" thickTop="1" thickBot="1" x14ac:dyDescent="0.3">
      <c r="A19" s="792" t="s">
        <v>54</v>
      </c>
      <c r="B19" s="793"/>
      <c r="C19" s="793"/>
      <c r="D19" s="793"/>
      <c r="E19" s="793"/>
      <c r="F19" s="793"/>
      <c r="G19" s="793"/>
      <c r="H19" s="793"/>
      <c r="I19" s="793"/>
      <c r="J19" s="793"/>
      <c r="K19" s="793"/>
      <c r="L19" s="793"/>
      <c r="M19" s="794"/>
    </row>
    <row r="20" spans="1:13" ht="16.5" thickTop="1" thickBot="1" x14ac:dyDescent="0.3">
      <c r="A20" s="799">
        <v>4</v>
      </c>
      <c r="B20" s="327" t="s">
        <v>13</v>
      </c>
      <c r="C20" s="170">
        <f>C6*C21</f>
        <v>108</v>
      </c>
      <c r="D20" s="800"/>
      <c r="E20" s="170">
        <f>E6*E21</f>
        <v>108</v>
      </c>
      <c r="F20" s="800"/>
      <c r="G20" s="170">
        <f>G6*G21</f>
        <v>72</v>
      </c>
      <c r="H20" s="800"/>
      <c r="I20" s="908">
        <f>I6*I21</f>
        <v>62</v>
      </c>
      <c r="J20" s="909"/>
      <c r="K20" s="170">
        <f>I20+G20+E20+C20</f>
        <v>350</v>
      </c>
      <c r="L20" s="171"/>
      <c r="M20" s="800"/>
    </row>
    <row r="21" spans="1:13" ht="16.5" thickTop="1" thickBot="1" x14ac:dyDescent="0.3">
      <c r="A21" s="799"/>
      <c r="B21" s="327"/>
      <c r="C21" s="179">
        <v>3</v>
      </c>
      <c r="D21" s="289"/>
      <c r="E21" s="179">
        <v>3</v>
      </c>
      <c r="F21" s="289"/>
      <c r="G21" s="179">
        <v>2</v>
      </c>
      <c r="H21" s="289"/>
      <c r="I21" s="910">
        <v>2</v>
      </c>
      <c r="J21" s="911"/>
      <c r="K21" s="183"/>
      <c r="L21" s="184"/>
      <c r="M21" s="290"/>
    </row>
    <row r="22" spans="1:13" ht="16.5" thickTop="1" thickBot="1" x14ac:dyDescent="0.3">
      <c r="A22" s="799">
        <v>5</v>
      </c>
      <c r="B22" s="327" t="s">
        <v>152</v>
      </c>
      <c r="C22" s="170">
        <f>C23*C6</f>
        <v>72</v>
      </c>
      <c r="D22" s="800"/>
      <c r="E22" s="170"/>
      <c r="F22" s="800"/>
      <c r="G22" s="170"/>
      <c r="H22" s="800"/>
      <c r="I22" s="908"/>
      <c r="J22" s="909"/>
      <c r="K22" s="170">
        <f>SUM(C22:I22)</f>
        <v>72</v>
      </c>
      <c r="L22" s="171"/>
      <c r="M22" s="800"/>
    </row>
    <row r="23" spans="1:13" ht="16.5" thickTop="1" thickBot="1" x14ac:dyDescent="0.3">
      <c r="A23" s="799"/>
      <c r="B23" s="327"/>
      <c r="C23" s="179">
        <v>2</v>
      </c>
      <c r="D23" s="289"/>
      <c r="E23" s="179"/>
      <c r="F23" s="289"/>
      <c r="G23" s="179"/>
      <c r="H23" s="289"/>
      <c r="I23" s="910"/>
      <c r="J23" s="911"/>
      <c r="K23" s="183"/>
      <c r="L23" s="184"/>
      <c r="M23" s="290"/>
    </row>
    <row r="24" spans="1:13" ht="16.5" thickTop="1" thickBot="1" x14ac:dyDescent="0.3">
      <c r="A24" s="799">
        <v>6</v>
      </c>
      <c r="B24" s="326" t="s">
        <v>15</v>
      </c>
      <c r="C24" s="187">
        <f>C25*C6</f>
        <v>36</v>
      </c>
      <c r="D24" s="284"/>
      <c r="E24" s="187">
        <f>E25*E6</f>
        <v>36</v>
      </c>
      <c r="F24" s="284"/>
      <c r="G24" s="187"/>
      <c r="H24" s="284"/>
      <c r="I24" s="904"/>
      <c r="J24" s="905"/>
      <c r="K24" s="187">
        <f>SUM(C24:J24)</f>
        <v>72</v>
      </c>
      <c r="L24" s="188"/>
      <c r="M24" s="284"/>
    </row>
    <row r="25" spans="1:13" ht="16.5" thickTop="1" thickBot="1" x14ac:dyDescent="0.3">
      <c r="A25" s="799"/>
      <c r="B25" s="326"/>
      <c r="C25" s="282">
        <v>1</v>
      </c>
      <c r="D25" s="283"/>
      <c r="E25" s="282">
        <v>1</v>
      </c>
      <c r="F25" s="283"/>
      <c r="G25" s="282"/>
      <c r="H25" s="283"/>
      <c r="I25" s="906"/>
      <c r="J25" s="907"/>
      <c r="K25" s="187"/>
      <c r="L25" s="188"/>
      <c r="M25" s="284"/>
    </row>
    <row r="26" spans="1:13" ht="16.5" thickTop="1" thickBot="1" x14ac:dyDescent="0.3">
      <c r="A26" s="792" t="s">
        <v>55</v>
      </c>
      <c r="B26" s="793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794"/>
    </row>
    <row r="27" spans="1:13" ht="16.5" thickTop="1" thickBot="1" x14ac:dyDescent="0.3">
      <c r="A27" s="799">
        <v>7</v>
      </c>
      <c r="B27" s="326" t="s">
        <v>56</v>
      </c>
      <c r="C27" s="170">
        <f>C28*C6</f>
        <v>72</v>
      </c>
      <c r="D27" s="800"/>
      <c r="E27" s="170">
        <f>E28*E6</f>
        <v>72</v>
      </c>
      <c r="F27" s="800"/>
      <c r="G27" s="170">
        <f>G28*G6</f>
        <v>72</v>
      </c>
      <c r="H27" s="800"/>
      <c r="I27" s="908"/>
      <c r="J27" s="909"/>
      <c r="K27" s="170">
        <f>SUM(C27:J27)</f>
        <v>216</v>
      </c>
      <c r="L27" s="171"/>
      <c r="M27" s="800"/>
    </row>
    <row r="28" spans="1:13" ht="16.5" thickTop="1" thickBot="1" x14ac:dyDescent="0.3">
      <c r="A28" s="799"/>
      <c r="B28" s="326"/>
      <c r="C28" s="179">
        <v>2</v>
      </c>
      <c r="D28" s="289"/>
      <c r="E28" s="179">
        <v>2</v>
      </c>
      <c r="F28" s="289"/>
      <c r="G28" s="179">
        <v>2</v>
      </c>
      <c r="H28" s="289"/>
      <c r="I28" s="910"/>
      <c r="J28" s="911"/>
      <c r="K28" s="183"/>
      <c r="L28" s="184"/>
      <c r="M28" s="290"/>
    </row>
    <row r="29" spans="1:13" ht="16.5" thickTop="1" thickBot="1" x14ac:dyDescent="0.3">
      <c r="A29" s="799">
        <v>8</v>
      </c>
      <c r="B29" s="326" t="s">
        <v>19</v>
      </c>
      <c r="C29" s="170">
        <f>C30*C6</f>
        <v>54</v>
      </c>
      <c r="D29" s="800"/>
      <c r="E29" s="170">
        <f>E30*E6</f>
        <v>54</v>
      </c>
      <c r="F29" s="800"/>
      <c r="G29" s="170">
        <f>G30*G6</f>
        <v>36</v>
      </c>
      <c r="H29" s="800"/>
      <c r="I29" s="908"/>
      <c r="J29" s="909"/>
      <c r="K29" s="170">
        <f>SUM(C29:J29)</f>
        <v>144</v>
      </c>
      <c r="L29" s="171"/>
      <c r="M29" s="800"/>
    </row>
    <row r="30" spans="1:13" ht="16.5" thickTop="1" thickBot="1" x14ac:dyDescent="0.3">
      <c r="A30" s="799"/>
      <c r="B30" s="326"/>
      <c r="C30" s="179">
        <v>1.5</v>
      </c>
      <c r="D30" s="289"/>
      <c r="E30" s="179">
        <v>1.5</v>
      </c>
      <c r="F30" s="289"/>
      <c r="G30" s="179">
        <v>1</v>
      </c>
      <c r="H30" s="289"/>
      <c r="I30" s="910"/>
      <c r="J30" s="911"/>
      <c r="K30" s="183"/>
      <c r="L30" s="184"/>
      <c r="M30" s="290"/>
    </row>
    <row r="31" spans="1:13" ht="16.5" thickTop="1" thickBot="1" x14ac:dyDescent="0.3">
      <c r="A31" s="799">
        <v>9</v>
      </c>
      <c r="B31" s="326" t="s">
        <v>154</v>
      </c>
      <c r="C31" s="170">
        <f>C32*C6</f>
        <v>54</v>
      </c>
      <c r="D31" s="800"/>
      <c r="E31" s="170"/>
      <c r="F31" s="800"/>
      <c r="G31" s="170"/>
      <c r="H31" s="800"/>
      <c r="I31" s="908"/>
      <c r="J31" s="909"/>
      <c r="K31" s="170">
        <f>SUM(C31:J31)</f>
        <v>54</v>
      </c>
      <c r="L31" s="171"/>
      <c r="M31" s="800"/>
    </row>
    <row r="32" spans="1:13" ht="16.5" thickTop="1" thickBot="1" x14ac:dyDescent="0.3">
      <c r="A32" s="799"/>
      <c r="B32" s="326"/>
      <c r="C32" s="179">
        <v>1.5</v>
      </c>
      <c r="D32" s="289"/>
      <c r="E32" s="179"/>
      <c r="F32" s="289"/>
      <c r="G32" s="179"/>
      <c r="H32" s="289"/>
      <c r="I32" s="910"/>
      <c r="J32" s="911"/>
      <c r="K32" s="183"/>
      <c r="L32" s="184"/>
      <c r="M32" s="290"/>
    </row>
    <row r="33" spans="1:13" ht="16.5" thickTop="1" thickBot="1" x14ac:dyDescent="0.3">
      <c r="A33" s="799">
        <v>10</v>
      </c>
      <c r="B33" s="326" t="s">
        <v>155</v>
      </c>
      <c r="C33" s="170"/>
      <c r="D33" s="800"/>
      <c r="E33" s="170">
        <f>E34*E6</f>
        <v>54</v>
      </c>
      <c r="F33" s="800"/>
      <c r="G33" s="170"/>
      <c r="H33" s="800"/>
      <c r="I33" s="908"/>
      <c r="J33" s="909"/>
      <c r="K33" s="170">
        <f>SUM(C33:J33)</f>
        <v>54</v>
      </c>
      <c r="L33" s="171"/>
      <c r="M33" s="800"/>
    </row>
    <row r="34" spans="1:13" ht="16.5" thickTop="1" thickBot="1" x14ac:dyDescent="0.3">
      <c r="A34" s="799"/>
      <c r="B34" s="326"/>
      <c r="C34" s="179"/>
      <c r="D34" s="289"/>
      <c r="E34" s="179">
        <v>1.5</v>
      </c>
      <c r="F34" s="289"/>
      <c r="G34" s="179"/>
      <c r="H34" s="289"/>
      <c r="I34" s="910"/>
      <c r="J34" s="911"/>
      <c r="K34" s="183"/>
      <c r="L34" s="184"/>
      <c r="M34" s="290"/>
    </row>
    <row r="35" spans="1:13" ht="16.5" thickTop="1" thickBot="1" x14ac:dyDescent="0.3">
      <c r="A35" s="799">
        <v>11</v>
      </c>
      <c r="B35" s="326" t="s">
        <v>81</v>
      </c>
      <c r="C35" s="170"/>
      <c r="D35" s="800"/>
      <c r="E35" s="170"/>
      <c r="F35" s="800"/>
      <c r="G35" s="170">
        <f>G36*G6</f>
        <v>54</v>
      </c>
      <c r="H35" s="800"/>
      <c r="I35" s="908"/>
      <c r="J35" s="909"/>
      <c r="K35" s="170">
        <f>SUM(C35:J35)</f>
        <v>54</v>
      </c>
      <c r="L35" s="171"/>
      <c r="M35" s="800"/>
    </row>
    <row r="36" spans="1:13" ht="16.5" thickTop="1" thickBot="1" x14ac:dyDescent="0.3">
      <c r="A36" s="799"/>
      <c r="B36" s="326"/>
      <c r="C36" s="179"/>
      <c r="D36" s="289"/>
      <c r="E36" s="179"/>
      <c r="F36" s="289"/>
      <c r="G36" s="179">
        <v>1.5</v>
      </c>
      <c r="H36" s="289"/>
      <c r="I36" s="910"/>
      <c r="J36" s="911"/>
      <c r="K36" s="183"/>
      <c r="L36" s="184"/>
      <c r="M36" s="290"/>
    </row>
    <row r="37" spans="1:13" ht="16.5" thickTop="1" thickBot="1" x14ac:dyDescent="0.3">
      <c r="A37" s="799">
        <v>12</v>
      </c>
      <c r="B37" s="326" t="s">
        <v>156</v>
      </c>
      <c r="C37" s="170"/>
      <c r="D37" s="800"/>
      <c r="E37" s="170"/>
      <c r="F37" s="800"/>
      <c r="G37" s="170"/>
      <c r="H37" s="800"/>
      <c r="I37" s="908">
        <f>I38*I6</f>
        <v>62</v>
      </c>
      <c r="J37" s="909"/>
      <c r="K37" s="170">
        <f>SUM(C37:J37)</f>
        <v>62</v>
      </c>
      <c r="L37" s="171"/>
      <c r="M37" s="800"/>
    </row>
    <row r="38" spans="1:13" ht="16.5" thickTop="1" thickBot="1" x14ac:dyDescent="0.3">
      <c r="A38" s="799"/>
      <c r="B38" s="326"/>
      <c r="C38" s="179"/>
      <c r="D38" s="289"/>
      <c r="E38" s="179"/>
      <c r="F38" s="289"/>
      <c r="G38" s="179"/>
      <c r="H38" s="289"/>
      <c r="I38" s="910">
        <v>2</v>
      </c>
      <c r="J38" s="911"/>
      <c r="K38" s="183"/>
      <c r="L38" s="184"/>
      <c r="M38" s="290"/>
    </row>
    <row r="39" spans="1:13" ht="16.5" thickTop="1" thickBot="1" x14ac:dyDescent="0.3">
      <c r="A39" s="792" t="s">
        <v>57</v>
      </c>
      <c r="B39" s="793"/>
      <c r="C39" s="793"/>
      <c r="D39" s="793"/>
      <c r="E39" s="793"/>
      <c r="F39" s="793"/>
      <c r="G39" s="793"/>
      <c r="H39" s="793"/>
      <c r="I39" s="793"/>
      <c r="J39" s="793"/>
      <c r="K39" s="793"/>
      <c r="L39" s="793"/>
      <c r="M39" s="794"/>
    </row>
    <row r="40" spans="1:13" ht="16.5" thickTop="1" thickBot="1" x14ac:dyDescent="0.3">
      <c r="A40" s="799">
        <v>13</v>
      </c>
      <c r="B40" s="326" t="s">
        <v>58</v>
      </c>
      <c r="C40" s="170">
        <v>72</v>
      </c>
      <c r="D40" s="800"/>
      <c r="E40" s="170">
        <v>72</v>
      </c>
      <c r="F40" s="800"/>
      <c r="G40" s="170"/>
      <c r="H40" s="800"/>
      <c r="I40" s="908"/>
      <c r="J40" s="909"/>
      <c r="K40" s="170">
        <f>SUM(C40:I40)</f>
        <v>144</v>
      </c>
      <c r="L40" s="171"/>
      <c r="M40" s="800"/>
    </row>
    <row r="41" spans="1:13" ht="16.5" thickTop="1" thickBot="1" x14ac:dyDescent="0.3">
      <c r="A41" s="799"/>
      <c r="B41" s="326"/>
      <c r="C41" s="179">
        <v>2</v>
      </c>
      <c r="D41" s="289"/>
      <c r="E41" s="179">
        <v>2</v>
      </c>
      <c r="F41" s="289"/>
      <c r="G41" s="179"/>
      <c r="H41" s="289"/>
      <c r="I41" s="910"/>
      <c r="J41" s="911"/>
      <c r="K41" s="183"/>
      <c r="L41" s="184"/>
      <c r="M41" s="290"/>
    </row>
    <row r="42" spans="1:13" ht="16.5" thickTop="1" thickBot="1" x14ac:dyDescent="0.3">
      <c r="A42" s="799">
        <v>14</v>
      </c>
      <c r="B42" s="327" t="s">
        <v>59</v>
      </c>
      <c r="C42" s="170">
        <f>C43*C6</f>
        <v>72</v>
      </c>
      <c r="D42" s="800"/>
      <c r="E42" s="170">
        <f>E43*E6</f>
        <v>72</v>
      </c>
      <c r="F42" s="800"/>
      <c r="G42" s="170">
        <f>G43*G6</f>
        <v>36</v>
      </c>
      <c r="H42" s="800"/>
      <c r="I42" s="908"/>
      <c r="J42" s="909"/>
      <c r="K42" s="170">
        <f>SUM(C42:I42)</f>
        <v>180</v>
      </c>
      <c r="L42" s="171"/>
      <c r="M42" s="800"/>
    </row>
    <row r="43" spans="1:13" ht="16.5" thickTop="1" thickBot="1" x14ac:dyDescent="0.3">
      <c r="A43" s="799"/>
      <c r="B43" s="327"/>
      <c r="C43" s="179">
        <v>2</v>
      </c>
      <c r="D43" s="289"/>
      <c r="E43" s="179">
        <v>2</v>
      </c>
      <c r="F43" s="289"/>
      <c r="G43" s="179">
        <v>1</v>
      </c>
      <c r="H43" s="289"/>
      <c r="I43" s="910"/>
      <c r="J43" s="911"/>
      <c r="K43" s="183"/>
      <c r="L43" s="184"/>
      <c r="M43" s="290"/>
    </row>
    <row r="44" spans="1:13" ht="16.5" thickTop="1" thickBot="1" x14ac:dyDescent="0.3">
      <c r="A44" s="799">
        <v>15</v>
      </c>
      <c r="B44" s="326" t="s">
        <v>60</v>
      </c>
      <c r="C44" s="187">
        <f>C45*C6</f>
        <v>72</v>
      </c>
      <c r="D44" s="284"/>
      <c r="E44" s="187">
        <f>E6*E45</f>
        <v>72</v>
      </c>
      <c r="F44" s="284"/>
      <c r="G44" s="187"/>
      <c r="H44" s="284"/>
      <c r="I44" s="904"/>
      <c r="J44" s="905"/>
      <c r="K44" s="187">
        <v>144</v>
      </c>
      <c r="L44" s="188"/>
      <c r="M44" s="284"/>
    </row>
    <row r="45" spans="1:13" ht="16.5" thickTop="1" thickBot="1" x14ac:dyDescent="0.3">
      <c r="A45" s="799"/>
      <c r="B45" s="326"/>
      <c r="C45" s="282">
        <v>2</v>
      </c>
      <c r="D45" s="283"/>
      <c r="E45" s="282">
        <v>2</v>
      </c>
      <c r="F45" s="283"/>
      <c r="G45" s="282"/>
      <c r="H45" s="283"/>
      <c r="I45" s="906"/>
      <c r="J45" s="907"/>
      <c r="K45" s="187"/>
      <c r="L45" s="188"/>
      <c r="M45" s="284"/>
    </row>
    <row r="46" spans="1:13" ht="16.5" thickTop="1" thickBot="1" x14ac:dyDescent="0.3">
      <c r="A46" s="792" t="s">
        <v>61</v>
      </c>
      <c r="B46" s="793"/>
      <c r="C46" s="793"/>
      <c r="D46" s="793"/>
      <c r="E46" s="793"/>
      <c r="F46" s="793"/>
      <c r="G46" s="793"/>
      <c r="H46" s="793"/>
      <c r="I46" s="793"/>
      <c r="J46" s="793"/>
      <c r="K46" s="793"/>
      <c r="L46" s="793"/>
      <c r="M46" s="794"/>
    </row>
    <row r="47" spans="1:13" ht="16.5" thickTop="1" thickBot="1" x14ac:dyDescent="0.3">
      <c r="A47" s="799">
        <v>16</v>
      </c>
      <c r="B47" s="326" t="s">
        <v>25</v>
      </c>
      <c r="C47" s="170">
        <f>C48*C6</f>
        <v>36</v>
      </c>
      <c r="D47" s="800"/>
      <c r="E47" s="170"/>
      <c r="F47" s="800"/>
      <c r="G47" s="170"/>
      <c r="H47" s="800"/>
      <c r="I47" s="908"/>
      <c r="J47" s="909"/>
      <c r="K47" s="170">
        <f>C47</f>
        <v>36</v>
      </c>
      <c r="L47" s="171"/>
      <c r="M47" s="800"/>
    </row>
    <row r="48" spans="1:13" ht="16.5" thickTop="1" thickBot="1" x14ac:dyDescent="0.3">
      <c r="A48" s="799"/>
      <c r="B48" s="326"/>
      <c r="C48" s="179">
        <v>1</v>
      </c>
      <c r="D48" s="290"/>
      <c r="E48" s="183"/>
      <c r="F48" s="290"/>
      <c r="G48" s="183"/>
      <c r="H48" s="290"/>
      <c r="I48" s="912"/>
      <c r="J48" s="913"/>
      <c r="K48" s="183"/>
      <c r="L48" s="184"/>
      <c r="M48" s="290"/>
    </row>
    <row r="49" spans="1:13" ht="16.5" thickTop="1" thickBot="1" x14ac:dyDescent="0.3">
      <c r="A49" s="799">
        <v>17</v>
      </c>
      <c r="B49" s="326" t="s">
        <v>23</v>
      </c>
      <c r="C49" s="187">
        <f>C50*C6</f>
        <v>36</v>
      </c>
      <c r="D49" s="284"/>
      <c r="E49" s="187"/>
      <c r="F49" s="284"/>
      <c r="G49" s="187"/>
      <c r="H49" s="284"/>
      <c r="I49" s="904"/>
      <c r="J49" s="905"/>
      <c r="K49" s="187">
        <f>C49</f>
        <v>36</v>
      </c>
      <c r="L49" s="188"/>
      <c r="M49" s="284"/>
    </row>
    <row r="50" spans="1:13" ht="16.5" thickTop="1" thickBot="1" x14ac:dyDescent="0.3">
      <c r="A50" s="799"/>
      <c r="B50" s="326"/>
      <c r="C50" s="282">
        <v>1</v>
      </c>
      <c r="D50" s="284"/>
      <c r="E50" s="187"/>
      <c r="F50" s="284"/>
      <c r="G50" s="187"/>
      <c r="H50" s="284"/>
      <c r="I50" s="904"/>
      <c r="J50" s="905"/>
      <c r="K50" s="187"/>
      <c r="L50" s="188"/>
      <c r="M50" s="284"/>
    </row>
    <row r="51" spans="1:13" ht="16.5" thickTop="1" thickBot="1" x14ac:dyDescent="0.3">
      <c r="A51" s="792" t="s">
        <v>64</v>
      </c>
      <c r="B51" s="793"/>
      <c r="C51" s="793"/>
      <c r="D51" s="793"/>
      <c r="E51" s="793"/>
      <c r="F51" s="793"/>
      <c r="G51" s="793"/>
      <c r="H51" s="793"/>
      <c r="I51" s="793"/>
      <c r="J51" s="793"/>
      <c r="K51" s="793"/>
      <c r="L51" s="793"/>
      <c r="M51" s="794"/>
    </row>
    <row r="52" spans="1:13" ht="15.75" thickTop="1" x14ac:dyDescent="0.25">
      <c r="A52" s="801">
        <v>18</v>
      </c>
      <c r="B52" s="796" t="s">
        <v>29</v>
      </c>
      <c r="C52" s="187">
        <f>C53*C6</f>
        <v>72</v>
      </c>
      <c r="D52" s="284"/>
      <c r="E52" s="187">
        <f>E53*E6</f>
        <v>72</v>
      </c>
      <c r="F52" s="284"/>
      <c r="G52" s="187">
        <f>G53*G6</f>
        <v>72</v>
      </c>
      <c r="H52" s="284"/>
      <c r="I52" s="904">
        <f>I53*I6</f>
        <v>62</v>
      </c>
      <c r="J52" s="905"/>
      <c r="K52" s="187">
        <f>I52+G52+E52+C52</f>
        <v>278</v>
      </c>
      <c r="L52" s="188"/>
      <c r="M52" s="284"/>
    </row>
    <row r="53" spans="1:13" ht="15.75" thickBot="1" x14ac:dyDescent="0.3">
      <c r="A53" s="802"/>
      <c r="B53" s="798"/>
      <c r="C53" s="282">
        <v>2</v>
      </c>
      <c r="D53" s="283"/>
      <c r="E53" s="282">
        <v>2</v>
      </c>
      <c r="F53" s="283"/>
      <c r="G53" s="282">
        <v>2</v>
      </c>
      <c r="H53" s="283"/>
      <c r="I53" s="906">
        <v>2</v>
      </c>
      <c r="J53" s="907"/>
      <c r="K53" s="187"/>
      <c r="L53" s="188"/>
      <c r="M53" s="284"/>
    </row>
    <row r="54" spans="1:13" ht="15.75" thickTop="1" x14ac:dyDescent="0.25">
      <c r="A54" s="754" t="s">
        <v>65</v>
      </c>
      <c r="B54" s="755"/>
      <c r="C54" s="758">
        <f>C55*C6</f>
        <v>1008</v>
      </c>
      <c r="D54" s="758"/>
      <c r="E54" s="758">
        <f>E55*E6</f>
        <v>864</v>
      </c>
      <c r="F54" s="758"/>
      <c r="G54" s="758">
        <f>G55*G6</f>
        <v>522</v>
      </c>
      <c r="H54" s="758"/>
      <c r="I54" s="914">
        <f>I55*I6</f>
        <v>341</v>
      </c>
      <c r="J54" s="914"/>
      <c r="K54" s="759">
        <f>SUM(C54:J54)</f>
        <v>2735</v>
      </c>
      <c r="L54" s="759"/>
      <c r="M54" s="760"/>
    </row>
    <row r="55" spans="1:13" ht="15.75" thickBot="1" x14ac:dyDescent="0.3">
      <c r="A55" s="430"/>
      <c r="B55" s="431"/>
      <c r="C55" s="803">
        <f>C53+C50+C48+C45+C43+C41+C38+C36+C34+C32+C30+C28+C25+C23+C21+C18+C16+C13</f>
        <v>28</v>
      </c>
      <c r="D55" s="803"/>
      <c r="E55" s="803">
        <f>E53+E50+E48+E45+E43+E41+E38+E36+E34+E32+E30+E28+E25+E23+E21+E18+E16+E13</f>
        <v>24</v>
      </c>
      <c r="F55" s="803"/>
      <c r="G55" s="803">
        <f>G53+G50+G48+G45+G43+G41+G38+G36+G34+G32+G30+G28+G25+G23+G21+G18+G16+G13</f>
        <v>14.5</v>
      </c>
      <c r="H55" s="803"/>
      <c r="I55" s="915">
        <f>I53+I50+I48+I45+I43+I41+I38+I36+I34+I32+I30+I28+I25+I23+I21+I18+I16+I13</f>
        <v>11</v>
      </c>
      <c r="J55" s="915"/>
      <c r="K55" s="720"/>
      <c r="L55" s="720"/>
      <c r="M55" s="721"/>
    </row>
    <row r="56" spans="1:13" ht="15.75" thickTop="1" x14ac:dyDescent="0.25">
      <c r="A56" s="781">
        <v>1</v>
      </c>
      <c r="B56" s="887">
        <v>2</v>
      </c>
      <c r="C56" s="888">
        <v>3</v>
      </c>
      <c r="D56" s="888"/>
      <c r="E56" s="889">
        <v>4</v>
      </c>
      <c r="F56" s="889"/>
      <c r="G56" s="888">
        <v>5</v>
      </c>
      <c r="H56" s="888"/>
      <c r="I56" s="916">
        <v>6</v>
      </c>
      <c r="J56" s="916"/>
      <c r="K56" s="889">
        <v>7</v>
      </c>
      <c r="L56" s="889"/>
      <c r="M56" s="890"/>
    </row>
    <row r="57" spans="1:13" x14ac:dyDescent="0.25">
      <c r="A57" s="809" t="s">
        <v>66</v>
      </c>
      <c r="B57" s="810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1"/>
    </row>
    <row r="58" spans="1:13" x14ac:dyDescent="0.25">
      <c r="A58" s="812"/>
      <c r="B58" s="813"/>
      <c r="C58" s="813"/>
      <c r="D58" s="813"/>
      <c r="E58" s="813"/>
      <c r="F58" s="813"/>
      <c r="G58" s="813"/>
      <c r="H58" s="813"/>
      <c r="I58" s="813"/>
      <c r="J58" s="813"/>
      <c r="K58" s="813"/>
      <c r="L58" s="813"/>
      <c r="M58" s="814"/>
    </row>
    <row r="59" spans="1:13" ht="15.75" thickBot="1" x14ac:dyDescent="0.3">
      <c r="A59" s="802">
        <v>1</v>
      </c>
      <c r="B59" s="798" t="s">
        <v>9</v>
      </c>
      <c r="C59" s="187"/>
      <c r="D59" s="284"/>
      <c r="E59" s="187"/>
      <c r="F59" s="295">
        <f>F60*E6</f>
        <v>36</v>
      </c>
      <c r="G59" s="187"/>
      <c r="H59" s="295">
        <f>H60*G6</f>
        <v>72</v>
      </c>
      <c r="I59" s="904"/>
      <c r="J59" s="917">
        <f>J60*I6</f>
        <v>93</v>
      </c>
      <c r="K59" s="187"/>
      <c r="L59" s="188"/>
      <c r="M59" s="295">
        <f>J59+H59+F59+D59</f>
        <v>201</v>
      </c>
    </row>
    <row r="60" spans="1:13" ht="16.5" thickTop="1" thickBot="1" x14ac:dyDescent="0.3">
      <c r="A60" s="799"/>
      <c r="B60" s="326"/>
      <c r="C60" s="183"/>
      <c r="D60" s="290"/>
      <c r="E60" s="183"/>
      <c r="F60" s="290">
        <v>1</v>
      </c>
      <c r="G60" s="183"/>
      <c r="H60" s="290">
        <v>2</v>
      </c>
      <c r="I60" s="912"/>
      <c r="J60" s="913">
        <v>3</v>
      </c>
      <c r="K60" s="183"/>
      <c r="L60" s="184"/>
      <c r="M60" s="290"/>
    </row>
    <row r="61" spans="1:13" ht="16.5" thickTop="1" thickBot="1" x14ac:dyDescent="0.3">
      <c r="A61" s="799">
        <v>2</v>
      </c>
      <c r="B61" s="326" t="s">
        <v>32</v>
      </c>
      <c r="C61" s="187"/>
      <c r="D61" s="284"/>
      <c r="E61" s="187"/>
      <c r="F61" s="295">
        <f>F62*E6</f>
        <v>36</v>
      </c>
      <c r="G61" s="187"/>
      <c r="H61" s="295">
        <f>H62*G6</f>
        <v>36</v>
      </c>
      <c r="I61" s="904"/>
      <c r="J61" s="917">
        <f>J62*I6</f>
        <v>62</v>
      </c>
      <c r="K61" s="187"/>
      <c r="L61" s="188"/>
      <c r="M61" s="295">
        <f>J61+H61+F61+D61</f>
        <v>134</v>
      </c>
    </row>
    <row r="62" spans="1:13" ht="16.5" thickTop="1" thickBot="1" x14ac:dyDescent="0.3">
      <c r="A62" s="799"/>
      <c r="B62" s="326"/>
      <c r="C62" s="187"/>
      <c r="D62" s="284"/>
      <c r="E62" s="187"/>
      <c r="F62" s="290">
        <v>1</v>
      </c>
      <c r="G62" s="187"/>
      <c r="H62" s="290">
        <v>1</v>
      </c>
      <c r="I62" s="904"/>
      <c r="J62" s="913">
        <v>2</v>
      </c>
      <c r="K62" s="187"/>
      <c r="L62" s="188"/>
      <c r="M62" s="290"/>
    </row>
    <row r="63" spans="1:13" ht="16.5" thickTop="1" thickBot="1" x14ac:dyDescent="0.3">
      <c r="A63" s="799">
        <v>3</v>
      </c>
      <c r="B63" s="326" t="s">
        <v>13</v>
      </c>
      <c r="C63" s="170"/>
      <c r="D63" s="18"/>
      <c r="E63" s="170"/>
      <c r="F63" s="295">
        <f>F64*E6</f>
        <v>36</v>
      </c>
      <c r="G63" s="170"/>
      <c r="H63" s="18">
        <f>G6*H64</f>
        <v>72</v>
      </c>
      <c r="I63" s="908"/>
      <c r="J63" s="918">
        <f>J64*I6</f>
        <v>62</v>
      </c>
      <c r="K63" s="170"/>
      <c r="L63" s="171"/>
      <c r="M63" s="295">
        <f>J63+H63+F63+D63</f>
        <v>170</v>
      </c>
    </row>
    <row r="64" spans="1:13" ht="16.5" thickTop="1" thickBot="1" x14ac:dyDescent="0.3">
      <c r="A64" s="799"/>
      <c r="B64" s="326"/>
      <c r="C64" s="183"/>
      <c r="D64" s="290"/>
      <c r="E64" s="183"/>
      <c r="F64" s="290">
        <v>1</v>
      </c>
      <c r="G64" s="183"/>
      <c r="H64" s="290">
        <v>2</v>
      </c>
      <c r="I64" s="912"/>
      <c r="J64" s="913">
        <v>2</v>
      </c>
      <c r="K64" s="183"/>
      <c r="L64" s="184"/>
      <c r="M64" s="290"/>
    </row>
    <row r="65" spans="1:13" ht="16.5" thickTop="1" thickBot="1" x14ac:dyDescent="0.3">
      <c r="A65" s="799">
        <v>4</v>
      </c>
      <c r="B65" s="326" t="s">
        <v>15</v>
      </c>
      <c r="C65" s="170"/>
      <c r="D65" s="800"/>
      <c r="E65" s="170"/>
      <c r="F65" s="18">
        <f>F66*E6</f>
        <v>36</v>
      </c>
      <c r="G65" s="170"/>
      <c r="H65" s="18">
        <f>H66*G6</f>
        <v>54</v>
      </c>
      <c r="I65" s="908"/>
      <c r="J65" s="918">
        <f>J66*I6</f>
        <v>62</v>
      </c>
      <c r="K65" s="170"/>
      <c r="L65" s="171"/>
      <c r="M65" s="295">
        <f>J65+H65+F65+D65</f>
        <v>152</v>
      </c>
    </row>
    <row r="66" spans="1:13" ht="16.5" thickTop="1" thickBot="1" x14ac:dyDescent="0.3">
      <c r="A66" s="799"/>
      <c r="B66" s="326"/>
      <c r="C66" s="183"/>
      <c r="D66" s="290"/>
      <c r="E66" s="183"/>
      <c r="F66" s="290">
        <v>1</v>
      </c>
      <c r="G66" s="183"/>
      <c r="H66" s="290">
        <v>1.5</v>
      </c>
      <c r="I66" s="912"/>
      <c r="J66" s="913">
        <v>2</v>
      </c>
      <c r="K66" s="183"/>
      <c r="L66" s="184"/>
      <c r="M66" s="290"/>
    </row>
    <row r="67" spans="1:13" ht="16.5" thickTop="1" thickBot="1" x14ac:dyDescent="0.3">
      <c r="A67" s="799">
        <v>5</v>
      </c>
      <c r="B67" s="326" t="s">
        <v>56</v>
      </c>
      <c r="C67" s="170"/>
      <c r="D67" s="18">
        <f>D68*C6</f>
        <v>72</v>
      </c>
      <c r="E67" s="170"/>
      <c r="F67" s="18">
        <f>F68*E6</f>
        <v>72</v>
      </c>
      <c r="G67" s="170"/>
      <c r="H67" s="18">
        <f>H68*G6</f>
        <v>108</v>
      </c>
      <c r="I67" s="908"/>
      <c r="J67" s="918">
        <f>I6*J68</f>
        <v>93</v>
      </c>
      <c r="K67" s="170"/>
      <c r="L67" s="171"/>
      <c r="M67" s="295">
        <f>J67+H67+F67+D67</f>
        <v>345</v>
      </c>
    </row>
    <row r="68" spans="1:13" ht="16.5" thickTop="1" thickBot="1" x14ac:dyDescent="0.3">
      <c r="A68" s="799"/>
      <c r="B68" s="326"/>
      <c r="C68" s="183"/>
      <c r="D68" s="290">
        <v>2</v>
      </c>
      <c r="E68" s="183"/>
      <c r="F68" s="290">
        <v>2</v>
      </c>
      <c r="G68" s="183"/>
      <c r="H68" s="290">
        <v>3</v>
      </c>
      <c r="I68" s="912"/>
      <c r="J68" s="913">
        <v>3</v>
      </c>
      <c r="K68" s="183"/>
      <c r="L68" s="184"/>
      <c r="M68" s="290"/>
    </row>
    <row r="69" spans="1:13" ht="16.5" thickTop="1" thickBot="1" x14ac:dyDescent="0.3">
      <c r="A69" s="799">
        <v>6</v>
      </c>
      <c r="B69" s="326" t="s">
        <v>19</v>
      </c>
      <c r="C69" s="170"/>
      <c r="D69" s="18">
        <f>D70*E6</f>
        <v>72</v>
      </c>
      <c r="E69" s="170"/>
      <c r="F69" s="18">
        <f>F70*E6</f>
        <v>72</v>
      </c>
      <c r="G69" s="170"/>
      <c r="H69" s="18">
        <f>G6*H70</f>
        <v>108</v>
      </c>
      <c r="I69" s="908"/>
      <c r="J69" s="918">
        <f>J70*I6</f>
        <v>93</v>
      </c>
      <c r="K69" s="170"/>
      <c r="L69" s="171"/>
      <c r="M69" s="295">
        <f>J69+H69+F69+D69</f>
        <v>345</v>
      </c>
    </row>
    <row r="70" spans="1:13" ht="16.5" thickTop="1" thickBot="1" x14ac:dyDescent="0.3">
      <c r="A70" s="799"/>
      <c r="B70" s="326"/>
      <c r="C70" s="183"/>
      <c r="D70" s="290">
        <v>2</v>
      </c>
      <c r="E70" s="183"/>
      <c r="F70" s="290">
        <v>2</v>
      </c>
      <c r="G70" s="183"/>
      <c r="H70" s="290">
        <v>3</v>
      </c>
      <c r="I70" s="912"/>
      <c r="J70" s="913">
        <v>3</v>
      </c>
      <c r="K70" s="183"/>
      <c r="L70" s="184"/>
      <c r="M70" s="290"/>
    </row>
    <row r="71" spans="1:13" ht="16.5" thickTop="1" thickBot="1" x14ac:dyDescent="0.3">
      <c r="A71" s="799">
        <v>7</v>
      </c>
      <c r="B71" s="326" t="s">
        <v>58</v>
      </c>
      <c r="C71" s="170"/>
      <c r="D71" s="18"/>
      <c r="E71" s="170"/>
      <c r="F71" s="18"/>
      <c r="G71" s="170"/>
      <c r="H71" s="18">
        <f>H72*G6</f>
        <v>108</v>
      </c>
      <c r="I71" s="908"/>
      <c r="J71" s="918">
        <f>J72*I6</f>
        <v>93</v>
      </c>
      <c r="K71" s="170"/>
      <c r="L71" s="171"/>
      <c r="M71" s="295">
        <f>J71+H71+F71+D71</f>
        <v>201</v>
      </c>
    </row>
    <row r="72" spans="1:13" ht="16.5" thickTop="1" thickBot="1" x14ac:dyDescent="0.3">
      <c r="A72" s="799"/>
      <c r="B72" s="326"/>
      <c r="C72" s="183"/>
      <c r="D72" s="290"/>
      <c r="E72" s="183"/>
      <c r="F72" s="290"/>
      <c r="G72" s="183"/>
      <c r="H72" s="290">
        <v>3</v>
      </c>
      <c r="I72" s="912"/>
      <c r="J72" s="913">
        <v>3</v>
      </c>
      <c r="K72" s="183"/>
      <c r="L72" s="184"/>
      <c r="M72" s="290"/>
    </row>
    <row r="73" spans="1:13" ht="16.5" thickTop="1" thickBot="1" x14ac:dyDescent="0.3">
      <c r="A73" s="799">
        <v>8</v>
      </c>
      <c r="B73" s="326" t="s">
        <v>60</v>
      </c>
      <c r="C73" s="170"/>
      <c r="D73" s="18"/>
      <c r="E73" s="170"/>
      <c r="F73" s="18"/>
      <c r="G73" s="170"/>
      <c r="H73" s="18">
        <f>H74*G6</f>
        <v>72</v>
      </c>
      <c r="I73" s="908"/>
      <c r="J73" s="918">
        <f>J74*I6</f>
        <v>93</v>
      </c>
      <c r="K73" s="170"/>
      <c r="L73" s="171"/>
      <c r="M73" s="295">
        <f>J73+H73+F73+D73</f>
        <v>165</v>
      </c>
    </row>
    <row r="74" spans="1:13" ht="16.5" thickTop="1" thickBot="1" x14ac:dyDescent="0.3">
      <c r="A74" s="799"/>
      <c r="B74" s="326"/>
      <c r="C74" s="183"/>
      <c r="D74" s="290"/>
      <c r="E74" s="183"/>
      <c r="F74" s="290"/>
      <c r="G74" s="183"/>
      <c r="H74" s="290">
        <v>2</v>
      </c>
      <c r="I74" s="912"/>
      <c r="J74" s="913">
        <v>3</v>
      </c>
      <c r="K74" s="183"/>
      <c r="L74" s="184"/>
      <c r="M74" s="290"/>
    </row>
    <row r="75" spans="1:13" ht="15.75" thickTop="1" x14ac:dyDescent="0.25">
      <c r="A75" s="815" t="s">
        <v>218</v>
      </c>
      <c r="B75" s="816"/>
      <c r="C75" s="817">
        <f>C76*C6</f>
        <v>144</v>
      </c>
      <c r="D75" s="818"/>
      <c r="E75" s="817">
        <f>E76*E6</f>
        <v>288</v>
      </c>
      <c r="F75" s="818"/>
      <c r="G75" s="817">
        <f>G6*G76</f>
        <v>630</v>
      </c>
      <c r="H75" s="818"/>
      <c r="I75" s="919">
        <f>I76*I6</f>
        <v>651</v>
      </c>
      <c r="J75" s="920"/>
      <c r="K75" s="819">
        <f>+M73+M71+M69+M67+M65+M63+M59+M61</f>
        <v>1713</v>
      </c>
      <c r="L75" s="820"/>
      <c r="M75" s="821"/>
    </row>
    <row r="76" spans="1:13" ht="36" customHeight="1" thickBot="1" x14ac:dyDescent="0.3">
      <c r="A76" s="822"/>
      <c r="B76" s="823"/>
      <c r="C76" s="491">
        <f>D60+D64+D66+D68+D70+D72+D74</f>
        <v>4</v>
      </c>
      <c r="D76" s="493"/>
      <c r="E76" s="491">
        <f>F60+F64+F66+F68+F70+F72+F74+F62</f>
        <v>8</v>
      </c>
      <c r="F76" s="493"/>
      <c r="G76" s="491">
        <f>H60+H64+H66+H68+H70+H72+H74+H62</f>
        <v>17.5</v>
      </c>
      <c r="H76" s="493"/>
      <c r="I76" s="921">
        <f>J60+J64+J66+J68+J70+J72+J74+J62</f>
        <v>21</v>
      </c>
      <c r="J76" s="922"/>
      <c r="K76" s="824"/>
      <c r="L76" s="825"/>
      <c r="M76" s="826"/>
    </row>
    <row r="77" spans="1:13" ht="15.75" thickTop="1" x14ac:dyDescent="0.25">
      <c r="A77" s="670" t="s">
        <v>67</v>
      </c>
      <c r="B77" s="671"/>
      <c r="C77" s="674">
        <f>C78*C6</f>
        <v>1152</v>
      </c>
      <c r="D77" s="675"/>
      <c r="E77" s="674">
        <f>E78*E6</f>
        <v>1152</v>
      </c>
      <c r="F77" s="675"/>
      <c r="G77" s="674">
        <f>G78*G6</f>
        <v>1152</v>
      </c>
      <c r="H77" s="675"/>
      <c r="I77" s="923">
        <f>I78*I6</f>
        <v>992</v>
      </c>
      <c r="J77" s="924"/>
      <c r="K77" s="827">
        <f>SUM(C77:J77)</f>
        <v>4448</v>
      </c>
      <c r="L77" s="828"/>
      <c r="M77" s="829"/>
    </row>
    <row r="78" spans="1:13" ht="15.75" thickBot="1" x14ac:dyDescent="0.3">
      <c r="A78" s="672"/>
      <c r="B78" s="673"/>
      <c r="C78" s="830">
        <f>C76+C55</f>
        <v>32</v>
      </c>
      <c r="D78" s="667"/>
      <c r="E78" s="830">
        <f>E76+E55</f>
        <v>32</v>
      </c>
      <c r="F78" s="667"/>
      <c r="G78" s="830">
        <f>G76+G55</f>
        <v>32</v>
      </c>
      <c r="H78" s="667"/>
      <c r="I78" s="925">
        <f>I76+I55</f>
        <v>32</v>
      </c>
      <c r="J78" s="926"/>
      <c r="K78" s="663"/>
      <c r="L78" s="664"/>
      <c r="M78" s="665"/>
    </row>
    <row r="79" spans="1:13" ht="15.75" thickTop="1" x14ac:dyDescent="0.25">
      <c r="A79" s="831" t="s">
        <v>68</v>
      </c>
      <c r="B79" s="832"/>
      <c r="C79" s="832"/>
      <c r="D79" s="832"/>
      <c r="E79" s="832"/>
      <c r="F79" s="832"/>
      <c r="G79" s="832"/>
      <c r="H79" s="832"/>
      <c r="I79" s="832"/>
      <c r="J79" s="832"/>
      <c r="K79" s="832"/>
      <c r="L79" s="832"/>
      <c r="M79" s="833"/>
    </row>
    <row r="80" spans="1:13" x14ac:dyDescent="0.25">
      <c r="A80" s="834"/>
      <c r="B80" s="835"/>
      <c r="C80" s="836">
        <v>144</v>
      </c>
      <c r="D80" s="837"/>
      <c r="E80" s="836">
        <v>144</v>
      </c>
      <c r="F80" s="837"/>
      <c r="G80" s="836">
        <v>144</v>
      </c>
      <c r="H80" s="837"/>
      <c r="I80" s="927">
        <v>124</v>
      </c>
      <c r="J80" s="928"/>
      <c r="K80" s="838">
        <f>I80+G80+E80+C80</f>
        <v>556</v>
      </c>
      <c r="L80" s="839"/>
      <c r="M80" s="840"/>
    </row>
    <row r="81" spans="1:13" ht="15.75" thickBot="1" x14ac:dyDescent="0.3">
      <c r="A81" s="841"/>
      <c r="B81" s="842"/>
      <c r="C81" s="491">
        <v>4</v>
      </c>
      <c r="D81" s="493"/>
      <c r="E81" s="491">
        <v>4</v>
      </c>
      <c r="F81" s="493"/>
      <c r="G81" s="491">
        <v>4</v>
      </c>
      <c r="H81" s="493"/>
      <c r="I81" s="921">
        <v>4</v>
      </c>
      <c r="J81" s="922"/>
      <c r="K81" s="843"/>
      <c r="L81" s="844"/>
      <c r="M81" s="845"/>
    </row>
    <row r="82" spans="1:13" ht="15.75" thickTop="1" x14ac:dyDescent="0.25">
      <c r="A82" s="670" t="s">
        <v>69</v>
      </c>
      <c r="B82" s="671"/>
      <c r="C82" s="674">
        <f>C83*C6</f>
        <v>1296</v>
      </c>
      <c r="D82" s="675"/>
      <c r="E82" s="674">
        <f>E83*E6</f>
        <v>1296</v>
      </c>
      <c r="F82" s="675"/>
      <c r="G82" s="674">
        <f>G83*G6</f>
        <v>1296</v>
      </c>
      <c r="H82" s="675"/>
      <c r="I82" s="923">
        <f>I83*I6</f>
        <v>1116</v>
      </c>
      <c r="J82" s="924"/>
      <c r="K82" s="827">
        <f>SUM(C82:J82)</f>
        <v>5004</v>
      </c>
      <c r="L82" s="828"/>
      <c r="M82" s="829"/>
    </row>
    <row r="83" spans="1:13" ht="15.75" thickBot="1" x14ac:dyDescent="0.3">
      <c r="A83" s="672"/>
      <c r="B83" s="673"/>
      <c r="C83" s="830">
        <f>C78+C81</f>
        <v>36</v>
      </c>
      <c r="D83" s="667"/>
      <c r="E83" s="830">
        <f>E78+E81</f>
        <v>36</v>
      </c>
      <c r="F83" s="667"/>
      <c r="G83" s="830">
        <f>G78+G81</f>
        <v>36</v>
      </c>
      <c r="H83" s="667"/>
      <c r="I83" s="925">
        <f>I78+I81</f>
        <v>36</v>
      </c>
      <c r="J83" s="926"/>
      <c r="K83" s="663"/>
      <c r="L83" s="664"/>
      <c r="M83" s="665"/>
    </row>
    <row r="84" spans="1:13" ht="16.5" thickTop="1" thickBot="1" x14ac:dyDescent="0.3">
      <c r="A84" s="899" t="s">
        <v>207</v>
      </c>
      <c r="B84" s="900"/>
      <c r="C84" s="900"/>
      <c r="D84" s="900"/>
      <c r="E84" s="900"/>
      <c r="F84" s="900"/>
      <c r="G84" s="900"/>
      <c r="H84" s="900"/>
      <c r="I84" s="900"/>
      <c r="J84" s="900"/>
      <c r="K84" s="900"/>
      <c r="L84" s="900"/>
      <c r="M84" s="901"/>
    </row>
    <row r="85" spans="1:13" ht="15.75" thickTop="1" x14ac:dyDescent="0.25">
      <c r="A85" s="895" t="s">
        <v>40</v>
      </c>
      <c r="B85" s="896"/>
      <c r="C85" s="187"/>
      <c r="D85" s="295">
        <v>36</v>
      </c>
      <c r="E85" s="187"/>
      <c r="F85" s="295">
        <v>36</v>
      </c>
      <c r="G85" s="187"/>
      <c r="H85" s="295">
        <v>36</v>
      </c>
      <c r="I85" s="904"/>
      <c r="J85" s="917">
        <v>31</v>
      </c>
      <c r="K85" s="187"/>
      <c r="L85" s="188"/>
      <c r="M85" s="295">
        <v>139</v>
      </c>
    </row>
    <row r="86" spans="1:13" ht="15.75" thickBot="1" x14ac:dyDescent="0.3">
      <c r="A86" s="897"/>
      <c r="B86" s="898"/>
      <c r="C86" s="183"/>
      <c r="D86" s="290">
        <v>1</v>
      </c>
      <c r="E86" s="183"/>
      <c r="F86" s="290">
        <v>1</v>
      </c>
      <c r="G86" s="183"/>
      <c r="H86" s="290">
        <v>1</v>
      </c>
      <c r="I86" s="912"/>
      <c r="J86" s="913">
        <v>1</v>
      </c>
      <c r="K86" s="183"/>
      <c r="L86" s="184"/>
      <c r="M86" s="290"/>
    </row>
    <row r="87" spans="1:13" ht="15.75" thickTop="1" x14ac:dyDescent="0.25">
      <c r="A87" s="895" t="s">
        <v>208</v>
      </c>
      <c r="B87" s="896"/>
      <c r="C87" s="187"/>
      <c r="D87" s="295">
        <v>36</v>
      </c>
      <c r="E87" s="187"/>
      <c r="F87" s="295">
        <v>36</v>
      </c>
      <c r="G87" s="187"/>
      <c r="H87" s="295">
        <v>36</v>
      </c>
      <c r="I87" s="904"/>
      <c r="J87" s="917">
        <v>31</v>
      </c>
      <c r="K87" s="187"/>
      <c r="L87" s="188"/>
      <c r="M87" s="295">
        <v>139</v>
      </c>
    </row>
    <row r="88" spans="1:13" ht="30.75" customHeight="1" thickBot="1" x14ac:dyDescent="0.3">
      <c r="A88" s="897"/>
      <c r="B88" s="898"/>
      <c r="C88" s="183"/>
      <c r="D88" s="290">
        <v>1</v>
      </c>
      <c r="E88" s="183"/>
      <c r="F88" s="290">
        <v>1</v>
      </c>
      <c r="G88" s="183"/>
      <c r="H88" s="290">
        <v>1</v>
      </c>
      <c r="I88" s="912"/>
      <c r="J88" s="913">
        <v>1</v>
      </c>
      <c r="K88" s="183"/>
      <c r="L88" s="184"/>
      <c r="M88" s="290"/>
    </row>
    <row r="89" spans="1:13" ht="15.75" thickTop="1" x14ac:dyDescent="0.25"/>
  </sheetData>
  <mergeCells count="150">
    <mergeCell ref="A85:B86"/>
    <mergeCell ref="A87:B88"/>
    <mergeCell ref="K82:M83"/>
    <mergeCell ref="C83:D83"/>
    <mergeCell ref="E83:F83"/>
    <mergeCell ref="G83:H83"/>
    <mergeCell ref="I83:J83"/>
    <mergeCell ref="A84:M84"/>
    <mergeCell ref="I81:J81"/>
    <mergeCell ref="A82:B83"/>
    <mergeCell ref="C82:D82"/>
    <mergeCell ref="E82:F82"/>
    <mergeCell ref="G82:H82"/>
    <mergeCell ref="I82:J82"/>
    <mergeCell ref="A79:M79"/>
    <mergeCell ref="A80:B81"/>
    <mergeCell ref="C80:D80"/>
    <mergeCell ref="E80:F80"/>
    <mergeCell ref="G80:H80"/>
    <mergeCell ref="I80:J80"/>
    <mergeCell ref="K80:M81"/>
    <mergeCell ref="C81:D81"/>
    <mergeCell ref="E81:F81"/>
    <mergeCell ref="G81:H81"/>
    <mergeCell ref="A77:B78"/>
    <mergeCell ref="C77:D77"/>
    <mergeCell ref="E77:F77"/>
    <mergeCell ref="G77:H77"/>
    <mergeCell ref="I77:J77"/>
    <mergeCell ref="K77:M78"/>
    <mergeCell ref="C78:D78"/>
    <mergeCell ref="E78:F78"/>
    <mergeCell ref="G78:H78"/>
    <mergeCell ref="I78:J78"/>
    <mergeCell ref="A75:B76"/>
    <mergeCell ref="C75:D75"/>
    <mergeCell ref="E75:F75"/>
    <mergeCell ref="G75:H75"/>
    <mergeCell ref="I75:J75"/>
    <mergeCell ref="K75:M76"/>
    <mergeCell ref="C76:D76"/>
    <mergeCell ref="E76:F76"/>
    <mergeCell ref="G76:H76"/>
    <mergeCell ref="I76:J7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K56:M56"/>
    <mergeCell ref="A57:M57"/>
    <mergeCell ref="A58:M58"/>
    <mergeCell ref="A59:A60"/>
    <mergeCell ref="B59:B60"/>
    <mergeCell ref="A61:A62"/>
    <mergeCell ref="B61:B62"/>
    <mergeCell ref="E55:F55"/>
    <mergeCell ref="G55:H55"/>
    <mergeCell ref="I55:J55"/>
    <mergeCell ref="C56:D56"/>
    <mergeCell ref="E56:F56"/>
    <mergeCell ref="G56:H56"/>
    <mergeCell ref="I56:J56"/>
    <mergeCell ref="A51:M51"/>
    <mergeCell ref="A52:A53"/>
    <mergeCell ref="B52:B53"/>
    <mergeCell ref="A54:B55"/>
    <mergeCell ref="C54:D54"/>
    <mergeCell ref="E54:F54"/>
    <mergeCell ref="G54:H54"/>
    <mergeCell ref="I54:J54"/>
    <mergeCell ref="K54:M55"/>
    <mergeCell ref="C55:D55"/>
    <mergeCell ref="A44:A45"/>
    <mergeCell ref="B44:B45"/>
    <mergeCell ref="A46:M46"/>
    <mergeCell ref="A47:A48"/>
    <mergeCell ref="B47:B48"/>
    <mergeCell ref="A49:A50"/>
    <mergeCell ref="B49:B50"/>
    <mergeCell ref="A37:A38"/>
    <mergeCell ref="B37:B38"/>
    <mergeCell ref="A39:M39"/>
    <mergeCell ref="A40:A41"/>
    <mergeCell ref="B40:B41"/>
    <mergeCell ref="A42:A43"/>
    <mergeCell ref="B42:B43"/>
    <mergeCell ref="A31:A32"/>
    <mergeCell ref="B31:B32"/>
    <mergeCell ref="A33:A34"/>
    <mergeCell ref="B33:B34"/>
    <mergeCell ref="A35:A36"/>
    <mergeCell ref="B35:B36"/>
    <mergeCell ref="A24:A25"/>
    <mergeCell ref="B24:B25"/>
    <mergeCell ref="A26:M26"/>
    <mergeCell ref="A27:A28"/>
    <mergeCell ref="B27:B28"/>
    <mergeCell ref="A29:A30"/>
    <mergeCell ref="B29:B30"/>
    <mergeCell ref="A17:A18"/>
    <mergeCell ref="B17:B18"/>
    <mergeCell ref="A19:M19"/>
    <mergeCell ref="A20:A21"/>
    <mergeCell ref="B20:B21"/>
    <mergeCell ref="A22:A23"/>
    <mergeCell ref="B22:B23"/>
    <mergeCell ref="A10:M10"/>
    <mergeCell ref="A11:M11"/>
    <mergeCell ref="A12:A13"/>
    <mergeCell ref="B12:B13"/>
    <mergeCell ref="A14:M14"/>
    <mergeCell ref="A15:A16"/>
    <mergeCell ref="B15:B16"/>
    <mergeCell ref="L7:L8"/>
    <mergeCell ref="M7:M8"/>
    <mergeCell ref="C9:D9"/>
    <mergeCell ref="E9:F9"/>
    <mergeCell ref="G9:H9"/>
    <mergeCell ref="I9:J9"/>
    <mergeCell ref="K9:M9"/>
    <mergeCell ref="B7:B8"/>
    <mergeCell ref="C7:D8"/>
    <mergeCell ref="E7:F8"/>
    <mergeCell ref="G7:H8"/>
    <mergeCell ref="I7:J8"/>
    <mergeCell ref="K7:K8"/>
    <mergeCell ref="K5:M5"/>
    <mergeCell ref="C6:D6"/>
    <mergeCell ref="E6:F6"/>
    <mergeCell ref="G6:H6"/>
    <mergeCell ref="I6:J6"/>
    <mergeCell ref="K6:M6"/>
    <mergeCell ref="A1:M1"/>
    <mergeCell ref="A2:A8"/>
    <mergeCell ref="B2:B4"/>
    <mergeCell ref="C2:M2"/>
    <mergeCell ref="C3:M3"/>
    <mergeCell ref="C4:M4"/>
    <mergeCell ref="C5:D5"/>
    <mergeCell ref="E5:F5"/>
    <mergeCell ref="G5:H5"/>
    <mergeCell ref="I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38" workbookViewId="0">
      <selection activeCell="I46" sqref="I46:J75"/>
    </sheetView>
  </sheetViews>
  <sheetFormatPr defaultRowHeight="15" x14ac:dyDescent="0.25"/>
  <cols>
    <col min="1" max="1" width="5" customWidth="1"/>
    <col min="2" max="2" width="25.5703125" customWidth="1"/>
    <col min="3" max="10" width="5.7109375" customWidth="1"/>
  </cols>
  <sheetData>
    <row r="1" spans="1:11" ht="15.75" x14ac:dyDescent="0.25">
      <c r="A1" s="103"/>
      <c r="B1" s="104" t="s">
        <v>184</v>
      </c>
      <c r="C1" s="105"/>
      <c r="D1" s="106"/>
      <c r="E1" s="105"/>
      <c r="F1" s="105"/>
      <c r="G1" s="105"/>
      <c r="H1" s="105"/>
      <c r="I1" s="105"/>
      <c r="J1" s="105"/>
      <c r="K1" s="107"/>
    </row>
    <row r="2" spans="1:11" ht="15.75" x14ac:dyDescent="0.25">
      <c r="A2" s="512" t="s">
        <v>45</v>
      </c>
      <c r="B2" s="515" t="s">
        <v>46</v>
      </c>
      <c r="C2" s="517" t="s">
        <v>137</v>
      </c>
      <c r="D2" s="518"/>
      <c r="E2" s="518"/>
      <c r="F2" s="518"/>
      <c r="G2" s="518"/>
      <c r="H2" s="518"/>
      <c r="I2" s="518"/>
      <c r="J2" s="519"/>
      <c r="K2" s="520" t="s">
        <v>138</v>
      </c>
    </row>
    <row r="3" spans="1:11" ht="15.75" x14ac:dyDescent="0.25">
      <c r="A3" s="513"/>
      <c r="B3" s="516"/>
      <c r="C3" s="846" t="s">
        <v>139</v>
      </c>
      <c r="D3" s="847"/>
      <c r="E3" s="522" t="s">
        <v>140</v>
      </c>
      <c r="F3" s="522"/>
      <c r="G3" s="847" t="s">
        <v>141</v>
      </c>
      <c r="H3" s="847"/>
      <c r="I3" s="958" t="s">
        <v>142</v>
      </c>
      <c r="J3" s="958"/>
      <c r="K3" s="520"/>
    </row>
    <row r="4" spans="1:11" ht="15.75" x14ac:dyDescent="0.25">
      <c r="A4" s="513"/>
      <c r="B4" s="110"/>
      <c r="C4" s="523" t="s">
        <v>143</v>
      </c>
      <c r="D4" s="524"/>
      <c r="E4" s="524"/>
      <c r="F4" s="524"/>
      <c r="G4" s="524"/>
      <c r="H4" s="524"/>
      <c r="I4" s="524"/>
      <c r="J4" s="525"/>
      <c r="K4" s="520"/>
    </row>
    <row r="5" spans="1:11" ht="15.75" x14ac:dyDescent="0.25">
      <c r="A5" s="513"/>
      <c r="B5" s="114" t="s">
        <v>136</v>
      </c>
      <c r="C5" s="129">
        <v>18</v>
      </c>
      <c r="D5" s="130">
        <v>18</v>
      </c>
      <c r="E5" s="111">
        <v>18</v>
      </c>
      <c r="F5" s="68">
        <v>18</v>
      </c>
      <c r="G5" s="67">
        <v>18</v>
      </c>
      <c r="H5" s="113">
        <v>18</v>
      </c>
      <c r="I5" s="67">
        <v>18</v>
      </c>
      <c r="J5" s="113">
        <v>13</v>
      </c>
      <c r="K5" s="520"/>
    </row>
    <row r="6" spans="1:11" ht="15.75" x14ac:dyDescent="0.25">
      <c r="A6" s="514"/>
      <c r="B6" s="115"/>
      <c r="C6" s="523" t="s">
        <v>185</v>
      </c>
      <c r="D6" s="524"/>
      <c r="E6" s="524"/>
      <c r="F6" s="524"/>
      <c r="G6" s="524"/>
      <c r="H6" s="524"/>
      <c r="I6" s="524"/>
      <c r="J6" s="525"/>
      <c r="K6" s="520"/>
    </row>
    <row r="7" spans="1:11" x14ac:dyDescent="0.25">
      <c r="A7" s="116">
        <v>1</v>
      </c>
      <c r="B7" s="116">
        <v>2</v>
      </c>
      <c r="C7" s="848">
        <v>3</v>
      </c>
      <c r="D7" s="849">
        <v>4</v>
      </c>
      <c r="E7" s="117">
        <v>5</v>
      </c>
      <c r="F7" s="119">
        <v>6</v>
      </c>
      <c r="G7" s="881">
        <v>7</v>
      </c>
      <c r="H7" s="849">
        <v>8</v>
      </c>
      <c r="I7" s="959">
        <v>9</v>
      </c>
      <c r="J7" s="959">
        <v>10</v>
      </c>
      <c r="K7" s="121">
        <v>11</v>
      </c>
    </row>
    <row r="8" spans="1:11" x14ac:dyDescent="0.25">
      <c r="A8" s="116"/>
      <c r="B8" s="119"/>
      <c r="C8" s="850" t="s">
        <v>219</v>
      </c>
      <c r="D8" s="851"/>
      <c r="E8" s="850" t="s">
        <v>213</v>
      </c>
      <c r="F8" s="851"/>
      <c r="G8" s="850" t="s">
        <v>210</v>
      </c>
      <c r="H8" s="851"/>
      <c r="I8" s="850" t="s">
        <v>50</v>
      </c>
      <c r="J8" s="851"/>
      <c r="K8" s="116"/>
    </row>
    <row r="9" spans="1:11" ht="15.75" x14ac:dyDescent="0.25">
      <c r="A9" s="882" t="s">
        <v>147</v>
      </c>
      <c r="B9" s="883"/>
      <c r="C9" s="883"/>
      <c r="D9" s="883"/>
      <c r="E9" s="883"/>
      <c r="F9" s="883"/>
      <c r="G9" s="883"/>
      <c r="H9" s="883"/>
      <c r="I9" s="883"/>
      <c r="J9" s="884"/>
      <c r="K9" s="122"/>
    </row>
    <row r="10" spans="1:11" ht="31.5" x14ac:dyDescent="0.25">
      <c r="A10" s="108" t="s">
        <v>8</v>
      </c>
      <c r="B10" s="123" t="s">
        <v>148</v>
      </c>
      <c r="C10" s="852"/>
      <c r="D10" s="853"/>
      <c r="E10" s="124"/>
      <c r="F10" s="126"/>
      <c r="G10" s="880"/>
      <c r="H10" s="130"/>
      <c r="I10" s="960"/>
      <c r="J10" s="960"/>
      <c r="K10" s="122"/>
    </row>
    <row r="11" spans="1:11" ht="31.5" x14ac:dyDescent="0.25">
      <c r="A11" s="108" t="s">
        <v>149</v>
      </c>
      <c r="B11" s="128" t="s">
        <v>9</v>
      </c>
      <c r="C11" s="129">
        <v>3</v>
      </c>
      <c r="D11" s="130">
        <v>3</v>
      </c>
      <c r="E11" s="131">
        <v>3</v>
      </c>
      <c r="F11" s="130">
        <v>3</v>
      </c>
      <c r="G11" s="131">
        <v>3</v>
      </c>
      <c r="H11" s="130">
        <v>3</v>
      </c>
      <c r="I11" s="960">
        <v>3</v>
      </c>
      <c r="J11" s="960">
        <v>3</v>
      </c>
      <c r="K11" s="132">
        <f>C11*$C$5+D11*$D$5+E11*$E$5+F11*$F$5+G11*$G$5+H11*$H$5+I11*$I$5+J11*$J$5</f>
        <v>417</v>
      </c>
    </row>
    <row r="12" spans="1:11" ht="15.75" x14ac:dyDescent="0.25">
      <c r="A12" s="108" t="s">
        <v>10</v>
      </c>
      <c r="B12" s="123" t="s">
        <v>150</v>
      </c>
      <c r="C12" s="129"/>
      <c r="D12" s="130"/>
      <c r="E12" s="131"/>
      <c r="F12" s="130"/>
      <c r="G12" s="131"/>
      <c r="H12" s="130"/>
      <c r="I12" s="960"/>
      <c r="J12" s="960"/>
      <c r="K12" s="132" t="s">
        <v>149</v>
      </c>
    </row>
    <row r="13" spans="1:11" ht="25.5" x14ac:dyDescent="0.25">
      <c r="A13" s="108"/>
      <c r="B13" s="133" t="s">
        <v>186</v>
      </c>
      <c r="C13" s="129">
        <v>3</v>
      </c>
      <c r="D13" s="130">
        <v>3</v>
      </c>
      <c r="E13" s="131">
        <v>4</v>
      </c>
      <c r="F13" s="130">
        <v>4</v>
      </c>
      <c r="G13" s="131">
        <v>3</v>
      </c>
      <c r="H13" s="130">
        <v>3</v>
      </c>
      <c r="I13" s="960"/>
      <c r="J13" s="960"/>
      <c r="K13" s="132">
        <f>C13*$C$5+D13*$D$5+E13*$E$5+F13*$F$5+G13*$G$5+H13*$H$5+I13*$I$5+J13*$J$5</f>
        <v>360</v>
      </c>
    </row>
    <row r="14" spans="1:11" ht="15.75" x14ac:dyDescent="0.25">
      <c r="A14" s="108"/>
      <c r="B14" s="133" t="s">
        <v>187</v>
      </c>
      <c r="C14" s="129">
        <v>2</v>
      </c>
      <c r="D14" s="130">
        <v>2</v>
      </c>
      <c r="E14" s="131">
        <v>2</v>
      </c>
      <c r="F14" s="130">
        <v>2</v>
      </c>
      <c r="G14" s="131"/>
      <c r="H14" s="130"/>
      <c r="I14" s="960"/>
      <c r="J14" s="960"/>
      <c r="K14" s="132">
        <f>C14*$C$5+D14*$D$5+E14*$E$5+F14*$F$5+G14*$G$5+H14*$H$5+I14*$I$5+J14*$J$5</f>
        <v>144</v>
      </c>
    </row>
    <row r="15" spans="1:11" ht="63" x14ac:dyDescent="0.25">
      <c r="A15" s="108" t="s">
        <v>12</v>
      </c>
      <c r="B15" s="123" t="s">
        <v>151</v>
      </c>
      <c r="C15" s="129"/>
      <c r="D15" s="130"/>
      <c r="E15" s="131"/>
      <c r="F15" s="130"/>
      <c r="G15" s="131"/>
      <c r="H15" s="130"/>
      <c r="I15" s="960"/>
      <c r="J15" s="960"/>
      <c r="K15" s="134" t="s">
        <v>149</v>
      </c>
    </row>
    <row r="16" spans="1:11" ht="15.75" x14ac:dyDescent="0.25">
      <c r="A16" s="108"/>
      <c r="B16" s="128" t="s">
        <v>93</v>
      </c>
      <c r="C16" s="129">
        <v>2</v>
      </c>
      <c r="D16" s="130">
        <v>2</v>
      </c>
      <c r="E16" s="131">
        <v>2</v>
      </c>
      <c r="F16" s="130">
        <v>2</v>
      </c>
      <c r="G16" s="131">
        <v>2</v>
      </c>
      <c r="H16" s="130">
        <v>2</v>
      </c>
      <c r="I16" s="960">
        <v>2</v>
      </c>
      <c r="J16" s="960">
        <v>2</v>
      </c>
      <c r="K16" s="132">
        <f>C16*$C$5+D16*$D$5+E16*$E$5+F16*$F$5+G16*$G$5+H16*$H$5+I16*$I$5+J16*$J$5</f>
        <v>278</v>
      </c>
    </row>
    <row r="17" spans="1:11" ht="15.75" x14ac:dyDescent="0.25">
      <c r="A17" s="108"/>
      <c r="B17" s="128" t="s">
        <v>152</v>
      </c>
      <c r="C17" s="129">
        <v>2</v>
      </c>
      <c r="D17" s="130">
        <v>2</v>
      </c>
      <c r="E17" s="131"/>
      <c r="F17" s="130"/>
      <c r="G17" s="131"/>
      <c r="H17" s="130"/>
      <c r="I17" s="960"/>
      <c r="J17" s="960"/>
      <c r="K17" s="132">
        <f>C17*$C$5+D17*$D$5+E17*$E$5+F17*$F$5+G17*$G$5+H17*$H$5+I17*$I$5+J17*$J$5</f>
        <v>72</v>
      </c>
    </row>
    <row r="18" spans="1:11" ht="31.5" x14ac:dyDescent="0.25">
      <c r="A18" s="108"/>
      <c r="B18" s="128" t="s">
        <v>15</v>
      </c>
      <c r="C18" s="129">
        <v>1</v>
      </c>
      <c r="D18" s="130">
        <v>1</v>
      </c>
      <c r="E18" s="131">
        <v>1</v>
      </c>
      <c r="F18" s="130">
        <v>1</v>
      </c>
      <c r="G18" s="131"/>
      <c r="H18" s="130"/>
      <c r="I18" s="960"/>
      <c r="J18" s="960"/>
      <c r="K18" s="132">
        <f>C18*$C$5+D18*$D$5+E18*$E$5+F18*$F$5+G18*$G$5+H18*$H$5+I18*$I$5+J18*$J$5</f>
        <v>72</v>
      </c>
    </row>
    <row r="19" spans="1:11" ht="78.75" x14ac:dyDescent="0.25">
      <c r="A19" s="108" t="s">
        <v>14</v>
      </c>
      <c r="B19" s="123" t="s">
        <v>153</v>
      </c>
      <c r="C19" s="129"/>
      <c r="D19" s="130"/>
      <c r="E19" s="131"/>
      <c r="F19" s="130"/>
      <c r="G19" s="131"/>
      <c r="H19" s="130"/>
      <c r="I19" s="960"/>
      <c r="J19" s="960"/>
      <c r="K19" s="132"/>
    </row>
    <row r="20" spans="1:11" ht="15.75" x14ac:dyDescent="0.25">
      <c r="A20" s="108"/>
      <c r="B20" s="128" t="s">
        <v>56</v>
      </c>
      <c r="C20" s="129">
        <v>2</v>
      </c>
      <c r="D20" s="130">
        <v>2</v>
      </c>
      <c r="E20" s="131">
        <v>2</v>
      </c>
      <c r="F20" s="130">
        <v>2</v>
      </c>
      <c r="G20" s="131">
        <v>2</v>
      </c>
      <c r="H20" s="130">
        <v>2</v>
      </c>
      <c r="I20" s="960"/>
      <c r="J20" s="960"/>
      <c r="K20" s="132">
        <f t="shared" ref="K20:K32" si="0">C20*$C$5+D20*$D$5+E20*$E$5+F20*$F$5+G20*$G$5+H20*$H$5+I20*$I$5+J20*$J$5</f>
        <v>216</v>
      </c>
    </row>
    <row r="21" spans="1:11" ht="15.75" x14ac:dyDescent="0.25">
      <c r="A21" s="108"/>
      <c r="B21" s="128" t="s">
        <v>19</v>
      </c>
      <c r="C21" s="129">
        <v>1</v>
      </c>
      <c r="D21" s="130">
        <v>2</v>
      </c>
      <c r="E21" s="131">
        <v>1</v>
      </c>
      <c r="F21" s="130">
        <v>2</v>
      </c>
      <c r="G21" s="131"/>
      <c r="H21" s="130"/>
      <c r="I21" s="960"/>
      <c r="J21" s="960"/>
      <c r="K21" s="132">
        <f t="shared" si="0"/>
        <v>108</v>
      </c>
    </row>
    <row r="22" spans="1:11" ht="15.75" x14ac:dyDescent="0.25">
      <c r="A22" s="108"/>
      <c r="B22" s="128" t="s">
        <v>154</v>
      </c>
      <c r="C22" s="129">
        <v>2</v>
      </c>
      <c r="D22" s="130">
        <v>1</v>
      </c>
      <c r="E22" s="131"/>
      <c r="F22" s="130"/>
      <c r="G22" s="131"/>
      <c r="H22" s="130"/>
      <c r="I22" s="960"/>
      <c r="J22" s="960"/>
      <c r="K22" s="132">
        <f t="shared" si="0"/>
        <v>54</v>
      </c>
    </row>
    <row r="23" spans="1:11" ht="15.75" x14ac:dyDescent="0.25">
      <c r="A23" s="108"/>
      <c r="B23" s="128" t="s">
        <v>155</v>
      </c>
      <c r="C23" s="129"/>
      <c r="D23" s="130"/>
      <c r="E23" s="131">
        <v>2</v>
      </c>
      <c r="F23" s="130">
        <v>1</v>
      </c>
      <c r="G23" s="131"/>
      <c r="H23" s="130"/>
      <c r="I23" s="960"/>
      <c r="J23" s="960"/>
      <c r="K23" s="132">
        <f t="shared" si="0"/>
        <v>54</v>
      </c>
    </row>
    <row r="24" spans="1:11" ht="15.75" x14ac:dyDescent="0.25">
      <c r="A24" s="108"/>
      <c r="B24" s="128" t="s">
        <v>81</v>
      </c>
      <c r="C24" s="129"/>
      <c r="D24" s="130"/>
      <c r="E24" s="131"/>
      <c r="F24" s="130"/>
      <c r="G24" s="131">
        <v>1</v>
      </c>
      <c r="H24" s="130">
        <v>1</v>
      </c>
      <c r="I24" s="960"/>
      <c r="J24" s="960"/>
      <c r="K24" s="132">
        <f t="shared" si="0"/>
        <v>36</v>
      </c>
    </row>
    <row r="25" spans="1:11" ht="15.75" x14ac:dyDescent="0.25">
      <c r="A25" s="108"/>
      <c r="B25" s="128" t="s">
        <v>156</v>
      </c>
      <c r="C25" s="129"/>
      <c r="D25" s="130"/>
      <c r="E25" s="131"/>
      <c r="F25" s="130"/>
      <c r="G25" s="131"/>
      <c r="H25" s="130"/>
      <c r="I25" s="960">
        <v>2</v>
      </c>
      <c r="J25" s="960">
        <v>2</v>
      </c>
      <c r="K25" s="132">
        <f t="shared" si="0"/>
        <v>62</v>
      </c>
    </row>
    <row r="26" spans="1:11" ht="31.5" x14ac:dyDescent="0.25">
      <c r="A26" s="108" t="s">
        <v>16</v>
      </c>
      <c r="B26" s="123" t="s">
        <v>157</v>
      </c>
      <c r="C26" s="129"/>
      <c r="D26" s="130"/>
      <c r="E26" s="131"/>
      <c r="F26" s="130"/>
      <c r="G26" s="131"/>
      <c r="H26" s="130"/>
      <c r="I26" s="960"/>
      <c r="J26" s="960"/>
      <c r="K26" s="132"/>
    </row>
    <row r="27" spans="1:11" ht="31.5" x14ac:dyDescent="0.25">
      <c r="A27" s="108"/>
      <c r="B27" s="128" t="s">
        <v>58</v>
      </c>
      <c r="C27" s="129">
        <v>2</v>
      </c>
      <c r="D27" s="130">
        <v>2</v>
      </c>
      <c r="E27" s="131">
        <v>1</v>
      </c>
      <c r="F27" s="130">
        <v>1</v>
      </c>
      <c r="G27" s="131"/>
      <c r="H27" s="130"/>
      <c r="I27" s="960"/>
      <c r="J27" s="960"/>
      <c r="K27" s="132">
        <f t="shared" si="0"/>
        <v>108</v>
      </c>
    </row>
    <row r="28" spans="1:11" ht="15.75" x14ac:dyDescent="0.25">
      <c r="A28" s="108"/>
      <c r="B28" s="128" t="s">
        <v>59</v>
      </c>
      <c r="C28" s="129">
        <v>2</v>
      </c>
      <c r="D28" s="130">
        <v>2</v>
      </c>
      <c r="E28" s="131">
        <v>1</v>
      </c>
      <c r="F28" s="130">
        <v>1</v>
      </c>
      <c r="G28" s="131"/>
      <c r="H28" s="130"/>
      <c r="I28" s="960"/>
      <c r="J28" s="960"/>
      <c r="K28" s="132">
        <f t="shared" si="0"/>
        <v>108</v>
      </c>
    </row>
    <row r="29" spans="1:11" ht="31.5" x14ac:dyDescent="0.25">
      <c r="A29" s="108"/>
      <c r="B29" s="128" t="s">
        <v>60</v>
      </c>
      <c r="C29" s="129">
        <v>2</v>
      </c>
      <c r="D29" s="130">
        <v>2</v>
      </c>
      <c r="E29" s="131">
        <v>1</v>
      </c>
      <c r="F29" s="130">
        <v>1</v>
      </c>
      <c r="G29" s="131"/>
      <c r="H29" s="130"/>
      <c r="I29" s="960"/>
      <c r="J29" s="960"/>
      <c r="K29" s="132">
        <f t="shared" si="0"/>
        <v>108</v>
      </c>
    </row>
    <row r="30" spans="1:11" ht="31.5" x14ac:dyDescent="0.25">
      <c r="A30" s="108" t="s">
        <v>18</v>
      </c>
      <c r="B30" s="123" t="s">
        <v>158</v>
      </c>
      <c r="C30" s="129" t="s">
        <v>149</v>
      </c>
      <c r="D30" s="130" t="s">
        <v>149</v>
      </c>
      <c r="E30" s="131" t="s">
        <v>149</v>
      </c>
      <c r="F30" s="130" t="s">
        <v>149</v>
      </c>
      <c r="G30" s="131" t="s">
        <v>149</v>
      </c>
      <c r="H30" s="130" t="s">
        <v>149</v>
      </c>
      <c r="I30" s="960" t="s">
        <v>149</v>
      </c>
      <c r="J30" s="960" t="s">
        <v>149</v>
      </c>
      <c r="K30" s="132"/>
    </row>
    <row r="31" spans="1:11" ht="31.5" x14ac:dyDescent="0.25">
      <c r="A31" s="108"/>
      <c r="B31" s="128" t="s">
        <v>29</v>
      </c>
      <c r="C31" s="129">
        <v>2</v>
      </c>
      <c r="D31" s="130">
        <v>2</v>
      </c>
      <c r="E31" s="131">
        <v>2</v>
      </c>
      <c r="F31" s="130">
        <v>2</v>
      </c>
      <c r="G31" s="131">
        <v>2</v>
      </c>
      <c r="H31" s="130">
        <v>2</v>
      </c>
      <c r="I31" s="960">
        <v>2</v>
      </c>
      <c r="J31" s="960">
        <v>2</v>
      </c>
      <c r="K31" s="132">
        <f t="shared" si="0"/>
        <v>278</v>
      </c>
    </row>
    <row r="32" spans="1:11" ht="16.5" thickBot="1" x14ac:dyDescent="0.3">
      <c r="A32" s="135"/>
      <c r="B32" s="136" t="s">
        <v>159</v>
      </c>
      <c r="C32" s="137">
        <v>26</v>
      </c>
      <c r="D32" s="138">
        <v>26</v>
      </c>
      <c r="E32" s="139">
        <v>22</v>
      </c>
      <c r="F32" s="138">
        <v>22</v>
      </c>
      <c r="G32" s="137">
        <v>13</v>
      </c>
      <c r="H32" s="138">
        <v>13</v>
      </c>
      <c r="I32" s="960">
        <v>9</v>
      </c>
      <c r="J32" s="960">
        <v>9</v>
      </c>
      <c r="K32" s="140">
        <f t="shared" si="0"/>
        <v>2475</v>
      </c>
    </row>
    <row r="33" spans="1:11" ht="15.75" x14ac:dyDescent="0.25">
      <c r="A33" s="499" t="s">
        <v>160</v>
      </c>
      <c r="B33" s="498"/>
      <c r="C33" s="498"/>
      <c r="D33" s="498"/>
      <c r="E33" s="498"/>
      <c r="F33" s="498"/>
      <c r="G33" s="498"/>
      <c r="H33" s="498"/>
      <c r="I33" s="498"/>
      <c r="J33" s="498"/>
      <c r="K33" s="511"/>
    </row>
    <row r="34" spans="1:11" ht="15.75" x14ac:dyDescent="0.25">
      <c r="A34" s="51"/>
      <c r="B34" s="498" t="s">
        <v>161</v>
      </c>
      <c r="C34" s="498"/>
      <c r="D34" s="498"/>
      <c r="E34" s="498"/>
      <c r="F34" s="498"/>
      <c r="G34" s="498"/>
      <c r="H34" s="498"/>
      <c r="I34" s="498"/>
      <c r="J34" s="498"/>
      <c r="K34" s="52"/>
    </row>
    <row r="35" spans="1:11" ht="25.5" x14ac:dyDescent="0.25">
      <c r="A35" s="53" t="s">
        <v>8</v>
      </c>
      <c r="B35" s="54" t="s">
        <v>95</v>
      </c>
      <c r="C35" s="854"/>
      <c r="D35" s="855"/>
      <c r="E35" s="55"/>
      <c r="F35" s="56"/>
      <c r="G35" s="854">
        <v>2</v>
      </c>
      <c r="H35" s="879"/>
      <c r="I35" s="961"/>
      <c r="J35" s="961"/>
      <c r="K35" s="59">
        <f>C35*'[1]RAZDEL A'!$C$5+D35*'[1]RAZDEL A'!$D$5+E35*'[1]RAZDEL A'!$E$5+F35*'[1]RAZDEL A'!$F$5+G35*'[1]RAZDEL A'!$G$5+H35*'[1]RAZDEL A'!$H$5+I35*'[1]RAZDEL A'!$I$5+J35*'[1]RAZDEL A'!$J$5</f>
        <v>36</v>
      </c>
    </row>
    <row r="36" spans="1:11" ht="15.75" x14ac:dyDescent="0.25">
      <c r="A36" s="108" t="s">
        <v>10</v>
      </c>
      <c r="B36" s="61" t="s">
        <v>97</v>
      </c>
      <c r="C36" s="131"/>
      <c r="D36" s="130"/>
      <c r="E36" s="112">
        <v>1</v>
      </c>
      <c r="F36" s="113">
        <v>2</v>
      </c>
      <c r="G36" s="131"/>
      <c r="H36" s="130"/>
      <c r="I36" s="961"/>
      <c r="J36" s="961"/>
      <c r="K36" s="59">
        <f>C36*'[1]RAZDEL A'!$C$5+D36*'[1]RAZDEL A'!$D$5+E36*'[1]RAZDEL A'!$E$5+F36*'[1]RAZDEL A'!$F$5+G36*'[1]RAZDEL A'!$G$5+H36*'[1]RAZDEL A'!$H$5+I36*'[1]RAZDEL A'!$I$5+J36*'[1]RAZDEL A'!$J$5</f>
        <v>54</v>
      </c>
    </row>
    <row r="37" spans="1:11" ht="15.75" x14ac:dyDescent="0.25">
      <c r="A37" s="108" t="s">
        <v>12</v>
      </c>
      <c r="B37" s="61" t="s">
        <v>96</v>
      </c>
      <c r="C37" s="131"/>
      <c r="D37" s="130"/>
      <c r="E37" s="112"/>
      <c r="F37" s="113"/>
      <c r="G37" s="131">
        <v>2</v>
      </c>
      <c r="H37" s="130">
        <v>1</v>
      </c>
      <c r="I37" s="961"/>
      <c r="J37" s="961"/>
      <c r="K37" s="59">
        <f>C37*'[1]RAZDEL A'!$C$5+D37*'[1]RAZDEL A'!$D$5+E37*'[1]RAZDEL A'!$E$5+F37*'[1]RAZDEL A'!$F$5+G37*'[1]RAZDEL A'!$G$5+H37*'[1]RAZDEL A'!$H$5+I37*'[1]RAZDEL A'!$I$5+J37*'[1]RAZDEL A'!$J$5</f>
        <v>54</v>
      </c>
    </row>
    <row r="38" spans="1:11" ht="15.75" x14ac:dyDescent="0.25">
      <c r="A38" s="51"/>
      <c r="B38" s="498" t="s">
        <v>162</v>
      </c>
      <c r="C38" s="498"/>
      <c r="D38" s="498"/>
      <c r="E38" s="498"/>
      <c r="F38" s="498"/>
      <c r="G38" s="498"/>
      <c r="H38" s="498"/>
      <c r="I38" s="498"/>
      <c r="J38" s="498"/>
      <c r="K38" s="52"/>
    </row>
    <row r="39" spans="1:11" ht="26.25" x14ac:dyDescent="0.25">
      <c r="A39" s="64" t="s">
        <v>8</v>
      </c>
      <c r="B39" s="65" t="s">
        <v>181</v>
      </c>
      <c r="C39" s="129"/>
      <c r="D39" s="130"/>
      <c r="E39" s="67"/>
      <c r="F39" s="113"/>
      <c r="G39" s="129"/>
      <c r="H39" s="878"/>
      <c r="I39" s="962">
        <v>3</v>
      </c>
      <c r="J39" s="962">
        <v>3</v>
      </c>
      <c r="K39" s="59">
        <f>C39*'[1]RAZDEL A'!$C$5+D39*'[1]RAZDEL A'!$D$5+E39*'[1]RAZDEL A'!$E$5+F39*'[1]RAZDEL A'!$F$5+G39*'[1]RAZDEL A'!$G$5+H39*'[1]RAZDEL A'!$H$5+I39*'[1]RAZDEL A'!$I$5+J39*'[1]RAZDEL A'!$J$5</f>
        <v>93</v>
      </c>
    </row>
    <row r="40" spans="1:11" ht="15.75" x14ac:dyDescent="0.25">
      <c r="A40" s="64" t="s">
        <v>10</v>
      </c>
      <c r="B40" s="69" t="s">
        <v>101</v>
      </c>
      <c r="C40" s="129">
        <v>3</v>
      </c>
      <c r="D40" s="130">
        <v>2</v>
      </c>
      <c r="E40" s="67">
        <v>2</v>
      </c>
      <c r="F40" s="113"/>
      <c r="G40" s="129"/>
      <c r="H40" s="878"/>
      <c r="I40" s="962"/>
      <c r="J40" s="962"/>
      <c r="K40" s="59">
        <f>C40*'[1]RAZDEL A'!$C$5+D40*'[1]RAZDEL A'!$D$5+E40*'[1]RAZDEL A'!$E$5+F40*'[1]RAZDEL A'!$F$5+G40*'[1]RAZDEL A'!$G$5+H40*'[1]RAZDEL A'!$H$5+I40*'[1]RAZDEL A'!$I$5+J40*'[1]RAZDEL A'!$J$5</f>
        <v>126</v>
      </c>
    </row>
    <row r="41" spans="1:11" ht="15.75" x14ac:dyDescent="0.25">
      <c r="A41" s="64" t="s">
        <v>12</v>
      </c>
      <c r="B41" s="69" t="s">
        <v>100</v>
      </c>
      <c r="C41" s="129">
        <v>3</v>
      </c>
      <c r="D41" s="130"/>
      <c r="E41" s="67"/>
      <c r="F41" s="113"/>
      <c r="G41" s="129"/>
      <c r="H41" s="878"/>
      <c r="I41" s="962"/>
      <c r="J41" s="962"/>
      <c r="K41" s="59">
        <f>C41*'[1]RAZDEL A'!$C$5+D41*'[1]RAZDEL A'!$D$5+E41*'[1]RAZDEL A'!$E$5+F41*'[1]RAZDEL A'!$F$5+G41*'[1]RAZDEL A'!$G$5+H41*'[1]RAZDEL A'!$H$5+I41*'[1]RAZDEL A'!$I$5+J41*'[1]RAZDEL A'!$J$5</f>
        <v>54</v>
      </c>
    </row>
    <row r="42" spans="1:11" ht="15.75" x14ac:dyDescent="0.25">
      <c r="A42" s="108" t="s">
        <v>14</v>
      </c>
      <c r="B42" s="69" t="s">
        <v>102</v>
      </c>
      <c r="C42" s="129"/>
      <c r="D42" s="130"/>
      <c r="E42" s="67">
        <v>2</v>
      </c>
      <c r="F42" s="113">
        <v>2</v>
      </c>
      <c r="G42" s="129"/>
      <c r="H42" s="878"/>
      <c r="I42" s="962"/>
      <c r="J42" s="962"/>
      <c r="K42" s="59">
        <f>C42*'[1]RAZDEL A'!$C$5+D42*'[1]RAZDEL A'!$D$5+E42*'[1]RAZDEL A'!$E$5+F42*'[1]RAZDEL A'!$F$5+G42*'[1]RAZDEL A'!$G$5+H42*'[1]RAZDEL A'!$H$5+I42*'[1]RAZDEL A'!$I$5+J42*'[1]RAZDEL A'!$J$5</f>
        <v>72</v>
      </c>
    </row>
    <row r="43" spans="1:11" ht="31.5" x14ac:dyDescent="0.25">
      <c r="A43" s="108" t="s">
        <v>16</v>
      </c>
      <c r="B43" s="69" t="s">
        <v>103</v>
      </c>
      <c r="C43" s="129"/>
      <c r="D43" s="130"/>
      <c r="E43" s="67"/>
      <c r="F43" s="113"/>
      <c r="G43" s="129">
        <v>3</v>
      </c>
      <c r="H43" s="878"/>
      <c r="I43" s="962"/>
      <c r="J43" s="962"/>
      <c r="K43" s="59">
        <f>C43*'[1]RAZDEL A'!$C$5+D43*'[1]RAZDEL A'!$D$5+E43*'[1]RAZDEL A'!$E$5+F43*'[1]RAZDEL A'!$F$5+G43*'[1]RAZDEL A'!$G$5+H43*'[1]RAZDEL A'!$H$5+I43*'[1]RAZDEL A'!$I$5+J43*'[1]RAZDEL A'!$J$5</f>
        <v>54</v>
      </c>
    </row>
    <row r="44" spans="1:11" ht="31.5" x14ac:dyDescent="0.25">
      <c r="A44" s="64" t="s">
        <v>18</v>
      </c>
      <c r="B44" s="69" t="s">
        <v>104</v>
      </c>
      <c r="C44" s="129"/>
      <c r="D44" s="130"/>
      <c r="E44" s="67"/>
      <c r="F44" s="113"/>
      <c r="G44" s="129">
        <v>2</v>
      </c>
      <c r="H44" s="878">
        <v>2</v>
      </c>
      <c r="I44" s="962"/>
      <c r="J44" s="962"/>
      <c r="K44" s="59">
        <f>C44*'[1]RAZDEL A'!$C$5+D44*'[1]RAZDEL A'!$D$5+E44*'[1]RAZDEL A'!$E$5+F44*'[1]RAZDEL A'!$F$5+G44*'[1]RAZDEL A'!$G$5+H44*'[1]RAZDEL A'!$H$5+I44*'[1]RAZDEL A'!$I$5+J44*'[1]RAZDEL A'!$J$5</f>
        <v>72</v>
      </c>
    </row>
    <row r="45" spans="1:11" ht="15.75" x14ac:dyDescent="0.25">
      <c r="A45" s="51"/>
      <c r="B45" s="509" t="s">
        <v>163</v>
      </c>
      <c r="C45" s="498"/>
      <c r="D45" s="498"/>
      <c r="E45" s="498"/>
      <c r="F45" s="498"/>
      <c r="G45" s="498"/>
      <c r="H45" s="498"/>
      <c r="I45" s="498"/>
      <c r="J45" s="498"/>
      <c r="K45" s="70"/>
    </row>
    <row r="46" spans="1:11" ht="15.75" x14ac:dyDescent="0.25">
      <c r="A46" s="71" t="s">
        <v>8</v>
      </c>
      <c r="B46" s="69" t="s">
        <v>110</v>
      </c>
      <c r="C46" s="856"/>
      <c r="D46" s="857"/>
      <c r="E46" s="74"/>
      <c r="F46" s="73"/>
      <c r="G46" s="870">
        <v>2</v>
      </c>
      <c r="H46" s="871">
        <v>2</v>
      </c>
      <c r="I46" s="963"/>
      <c r="J46" s="963"/>
      <c r="K46" s="59">
        <f>C46*'[1]RAZDEL A'!$C$5+D46*'[1]RAZDEL A'!$D$5+E46*'[1]RAZDEL A'!$E$5+F46*'[1]RAZDEL A'!$F$5+G46*'[1]RAZDEL A'!$G$5+H46*'[1]RAZDEL A'!$H$5+I46*'[1]RAZDEL A'!$I$5+J46*'[1]RAZDEL A'!$J$5</f>
        <v>72</v>
      </c>
    </row>
    <row r="47" spans="1:11" ht="15.75" x14ac:dyDescent="0.25">
      <c r="A47" s="71" t="s">
        <v>10</v>
      </c>
      <c r="B47" s="69" t="s">
        <v>112</v>
      </c>
      <c r="C47" s="858"/>
      <c r="D47" s="859"/>
      <c r="E47" s="79"/>
      <c r="F47" s="78"/>
      <c r="G47" s="872"/>
      <c r="H47" s="873"/>
      <c r="I47" s="963">
        <v>2</v>
      </c>
      <c r="J47" s="963">
        <v>2</v>
      </c>
      <c r="K47" s="59">
        <f>C47*'[1]RAZDEL A'!$C$5+D47*'[1]RAZDEL A'!$D$5+E47*'[1]RAZDEL A'!$E$5+F47*'[1]RAZDEL A'!$F$5+G47*'[1]RAZDEL A'!$G$5+H47*'[1]RAZDEL A'!$H$5+I47*'[1]RAZDEL A'!$I$5+J47*'[1]RAZDEL A'!$J$5</f>
        <v>62</v>
      </c>
    </row>
    <row r="48" spans="1:11" ht="63" x14ac:dyDescent="0.25">
      <c r="A48" s="108" t="s">
        <v>12</v>
      </c>
      <c r="B48" s="69" t="s">
        <v>164</v>
      </c>
      <c r="C48" s="860"/>
      <c r="D48" s="861"/>
      <c r="E48" s="84">
        <v>1</v>
      </c>
      <c r="F48" s="96">
        <v>2</v>
      </c>
      <c r="G48" s="874"/>
      <c r="H48" s="861"/>
      <c r="I48" s="963"/>
      <c r="J48" s="963"/>
      <c r="K48" s="59">
        <f>C48*'[1]RAZDEL A'!$C$5+D48*'[1]RAZDEL A'!$D$5+E48*'[1]RAZDEL A'!$E$5+F48*'[1]RAZDEL A'!$F$5+G48*'[1]RAZDEL A'!$G$5+H48*'[1]RAZDEL A'!$H$5+I48*'[1]RAZDEL A'!$I$5+J48*'[1]RAZDEL A'!$J$5</f>
        <v>54</v>
      </c>
    </row>
    <row r="49" spans="1:11" ht="31.5" x14ac:dyDescent="0.25">
      <c r="A49" s="108" t="s">
        <v>14</v>
      </c>
      <c r="B49" s="85" t="s">
        <v>111</v>
      </c>
      <c r="C49" s="860"/>
      <c r="D49" s="861"/>
      <c r="E49" s="82"/>
      <c r="F49" s="96"/>
      <c r="G49" s="860">
        <v>2</v>
      </c>
      <c r="H49" s="861">
        <v>3</v>
      </c>
      <c r="I49" s="963"/>
      <c r="J49" s="963"/>
      <c r="K49" s="59">
        <f>C49*'[1]RAZDEL A'!$C$5+D49*'[1]RAZDEL A'!$D$5+E49*'[1]RAZDEL A'!$E$5+F49*'[1]RAZDEL A'!$F$5+G49*'[1]RAZDEL A'!$G$5+H49*'[1]RAZDEL A'!$H$5+I49*'[1]RAZDEL A'!$I$5+J49*'[1]RAZDEL A'!$J$5</f>
        <v>90</v>
      </c>
    </row>
    <row r="50" spans="1:11" ht="63" x14ac:dyDescent="0.25">
      <c r="A50" s="108" t="s">
        <v>16</v>
      </c>
      <c r="B50" s="85" t="s">
        <v>165</v>
      </c>
      <c r="C50" s="860"/>
      <c r="D50" s="861"/>
      <c r="E50" s="82"/>
      <c r="F50" s="96"/>
      <c r="G50" s="860"/>
      <c r="H50" s="861"/>
      <c r="I50" s="963">
        <v>2</v>
      </c>
      <c r="J50" s="963">
        <v>2</v>
      </c>
      <c r="K50" s="59">
        <f>C50*'[1]RAZDEL A'!$C$5+D50*'[1]RAZDEL A'!$D$5+E50*'[1]RAZDEL A'!$E$5+F50*'[1]RAZDEL A'!$F$5+G50*'[1]RAZDEL A'!$G$5+H50*'[1]RAZDEL A'!$H$5+I50*'[1]RAZDEL A'!$I$5+J50*'[1]RAZDEL A'!$J$5</f>
        <v>62</v>
      </c>
    </row>
    <row r="51" spans="1:11" ht="15.75" x14ac:dyDescent="0.25">
      <c r="A51" s="108" t="s">
        <v>18</v>
      </c>
      <c r="B51" s="86" t="s">
        <v>113</v>
      </c>
      <c r="C51" s="860"/>
      <c r="D51" s="861"/>
      <c r="E51" s="82"/>
      <c r="F51" s="96"/>
      <c r="G51" s="860"/>
      <c r="H51" s="861"/>
      <c r="I51" s="963"/>
      <c r="J51" s="963">
        <v>2</v>
      </c>
      <c r="K51" s="59">
        <f>C51*'[1]RAZDEL A'!$C$5+D51*'[1]RAZDEL A'!$D$5+E51*'[1]RAZDEL A'!$E$5+F51*'[1]RAZDEL A'!$F$5+G51*'[1]RAZDEL A'!$G$5+H51*'[1]RAZDEL A'!$H$5+I51*'[1]RAZDEL A'!$I$5+J51*'[1]RAZDEL A'!$J$5</f>
        <v>26</v>
      </c>
    </row>
    <row r="52" spans="1:11" ht="47.25" x14ac:dyDescent="0.25">
      <c r="A52" s="108" t="s">
        <v>20</v>
      </c>
      <c r="B52" s="85" t="s">
        <v>114</v>
      </c>
      <c r="C52" s="860"/>
      <c r="D52" s="861"/>
      <c r="E52" s="82"/>
      <c r="F52" s="96"/>
      <c r="G52" s="860"/>
      <c r="H52" s="861"/>
      <c r="I52" s="963"/>
      <c r="J52" s="963">
        <v>2</v>
      </c>
      <c r="K52" s="59">
        <f>C52*'[1]RAZDEL A'!$C$5+D52*'[1]RAZDEL A'!$D$5+E52*'[1]RAZDEL A'!$E$5+F52*'[1]RAZDEL A'!$F$5+G52*'[1]RAZDEL A'!$G$5+H52*'[1]RAZDEL A'!$H$5+I52*'[1]RAZDEL A'!$I$5+J52*'[1]RAZDEL A'!$J$5</f>
        <v>26</v>
      </c>
    </row>
    <row r="53" spans="1:11" ht="31.5" x14ac:dyDescent="0.25">
      <c r="A53" s="108" t="s">
        <v>22</v>
      </c>
      <c r="B53" s="85" t="s">
        <v>116</v>
      </c>
      <c r="C53" s="860"/>
      <c r="D53" s="861"/>
      <c r="E53" s="82"/>
      <c r="F53" s="96"/>
      <c r="G53" s="860"/>
      <c r="H53" s="861"/>
      <c r="I53" s="963">
        <v>2</v>
      </c>
      <c r="J53" s="963">
        <v>2</v>
      </c>
      <c r="K53" s="59">
        <f>C53*'[1]RAZDEL A'!$C$5+D53*'[1]RAZDEL A'!$D$5+E53*'[1]RAZDEL A'!$E$5+F53*'[1]RAZDEL A'!$F$5+G53*'[1]RAZDEL A'!$G$5+H53*'[1]RAZDEL A'!$H$5+I53*'[1]RAZDEL A'!$I$5+J53*'[1]RAZDEL A'!$J$5</f>
        <v>62</v>
      </c>
    </row>
    <row r="54" spans="1:11" ht="15.75" x14ac:dyDescent="0.25">
      <c r="A54" s="108" t="s">
        <v>24</v>
      </c>
      <c r="B54" s="86" t="s">
        <v>115</v>
      </c>
      <c r="C54" s="860"/>
      <c r="D54" s="861"/>
      <c r="E54" s="82"/>
      <c r="F54" s="96"/>
      <c r="G54" s="860"/>
      <c r="H54" s="861"/>
      <c r="I54" s="963">
        <v>2</v>
      </c>
      <c r="J54" s="963"/>
      <c r="K54" s="59">
        <f>C54*'[1]RAZDEL A'!$C$5+D54*'[1]RAZDEL A'!$D$5+E54*'[1]RAZDEL A'!$E$5+F54*'[1]RAZDEL A'!$F$5+G54*'[1]RAZDEL A'!$G$5+H54*'[1]RAZDEL A'!$H$5+I54*'[1]RAZDEL A'!$I$5+J54*'[1]RAZDEL A'!$J$5</f>
        <v>36</v>
      </c>
    </row>
    <row r="55" spans="1:11" ht="15.75" x14ac:dyDescent="0.25">
      <c r="A55" s="108">
        <v>10</v>
      </c>
      <c r="B55" s="87" t="s">
        <v>105</v>
      </c>
      <c r="C55" s="860"/>
      <c r="D55" s="861"/>
      <c r="E55" s="82"/>
      <c r="F55" s="96"/>
      <c r="G55" s="860"/>
      <c r="H55" s="861"/>
      <c r="I55" s="963"/>
      <c r="J55" s="963"/>
      <c r="K55" s="88"/>
    </row>
    <row r="56" spans="1:11" ht="15.75" x14ac:dyDescent="0.25">
      <c r="A56" s="108" t="s">
        <v>166</v>
      </c>
      <c r="B56" s="89" t="s">
        <v>106</v>
      </c>
      <c r="C56" s="860"/>
      <c r="D56" s="861">
        <v>4</v>
      </c>
      <c r="E56" s="82"/>
      <c r="F56" s="96"/>
      <c r="G56" s="860"/>
      <c r="H56" s="861"/>
      <c r="I56" s="963"/>
      <c r="J56" s="963"/>
      <c r="K56" s="59">
        <f>C56*'[1]RAZDEL A'!$C$5+D56*'[1]RAZDEL A'!$D$5+E56*'[1]RAZDEL A'!$E$5+F56*'[1]RAZDEL A'!$F$5+G56*'[1]RAZDEL A'!$G$5+H56*'[1]RAZDEL A'!$H$5+I56*'[1]RAZDEL A'!$I$5+J56*'[1]RAZDEL A'!$J$5</f>
        <v>72</v>
      </c>
    </row>
    <row r="57" spans="1:11" ht="15.75" x14ac:dyDescent="0.25">
      <c r="A57" s="108" t="s">
        <v>167</v>
      </c>
      <c r="B57" s="89" t="s">
        <v>107</v>
      </c>
      <c r="C57" s="860"/>
      <c r="D57" s="861"/>
      <c r="E57" s="82">
        <v>4</v>
      </c>
      <c r="F57" s="96"/>
      <c r="G57" s="860"/>
      <c r="H57" s="861"/>
      <c r="I57" s="963"/>
      <c r="J57" s="963"/>
      <c r="K57" s="59">
        <f>C57*'[1]RAZDEL A'!$C$5+D57*'[1]RAZDEL A'!$D$5+E57*'[1]RAZDEL A'!$E$5+F57*'[1]RAZDEL A'!$F$5+G57*'[1]RAZDEL A'!$G$5+H57*'[1]RAZDEL A'!$H$5+I57*'[1]RAZDEL A'!$I$5+J57*'[1]RAZDEL A'!$J$5</f>
        <v>72</v>
      </c>
    </row>
    <row r="58" spans="1:11" ht="31.5" x14ac:dyDescent="0.25">
      <c r="A58" s="108" t="s">
        <v>168</v>
      </c>
      <c r="B58" s="90" t="s">
        <v>117</v>
      </c>
      <c r="C58" s="862"/>
      <c r="D58" s="863"/>
      <c r="E58" s="91"/>
      <c r="F58" s="96">
        <v>4</v>
      </c>
      <c r="G58" s="862"/>
      <c r="H58" s="861"/>
      <c r="I58" s="963"/>
      <c r="J58" s="963"/>
      <c r="K58" s="59">
        <f>C58*'[1]RAZDEL A'!$C$5+D58*'[1]RAZDEL A'!$D$5+E58*'[1]RAZDEL A'!$E$5+F58*'[1]RAZDEL A'!$F$5+G58*'[1]RAZDEL A'!$G$5+H58*'[1]RAZDEL A'!$H$5+I58*'[1]RAZDEL A'!$I$5+J58*'[1]RAZDEL A'!$J$5</f>
        <v>72</v>
      </c>
    </row>
    <row r="59" spans="1:11" ht="15.75" x14ac:dyDescent="0.25">
      <c r="A59" s="108" t="s">
        <v>169</v>
      </c>
      <c r="B59" s="89" t="s">
        <v>108</v>
      </c>
      <c r="C59" s="860"/>
      <c r="D59" s="861"/>
      <c r="E59" s="82"/>
      <c r="F59" s="96"/>
      <c r="G59" s="860">
        <v>3</v>
      </c>
      <c r="H59" s="861"/>
      <c r="I59" s="963"/>
      <c r="J59" s="963"/>
      <c r="K59" s="59">
        <f>C59*'[1]RAZDEL A'!$C$5+D59*'[1]RAZDEL A'!$D$5+E59*'[1]RAZDEL A'!$E$5+F59*'[1]RAZDEL A'!$F$5+G59*'[1]RAZDEL A'!$G$5+H59*'[1]RAZDEL A'!$H$5+I59*'[1]RAZDEL A'!$I$5+J59*'[1]RAZDEL A'!$J$5</f>
        <v>54</v>
      </c>
    </row>
    <row r="60" spans="1:11" ht="15.75" x14ac:dyDescent="0.25">
      <c r="A60" s="108" t="s">
        <v>170</v>
      </c>
      <c r="B60" s="89" t="s">
        <v>118</v>
      </c>
      <c r="C60" s="860"/>
      <c r="D60" s="861"/>
      <c r="E60" s="82"/>
      <c r="F60" s="96"/>
      <c r="G60" s="860"/>
      <c r="H60" s="861">
        <v>6</v>
      </c>
      <c r="I60" s="963"/>
      <c r="J60" s="963"/>
      <c r="K60" s="59">
        <f>C60*'[1]RAZDEL A'!$C$5+D60*'[1]RAZDEL A'!$D$5+E60*'[1]RAZDEL A'!$E$5+F60*'[1]RAZDEL A'!$F$5+G60*'[1]RAZDEL A'!$G$5+H60*'[1]RAZDEL A'!$H$5+I60*'[1]RAZDEL A'!$I$5+J60*'[1]RAZDEL A'!$J$5</f>
        <v>108</v>
      </c>
    </row>
    <row r="61" spans="1:11" ht="31.5" x14ac:dyDescent="0.25">
      <c r="A61" s="108" t="s">
        <v>171</v>
      </c>
      <c r="B61" s="90" t="s">
        <v>172</v>
      </c>
      <c r="C61" s="860"/>
      <c r="D61" s="861"/>
      <c r="E61" s="82"/>
      <c r="F61" s="96"/>
      <c r="G61" s="860"/>
      <c r="H61" s="861"/>
      <c r="I61" s="963">
        <v>3</v>
      </c>
      <c r="J61" s="963">
        <v>3</v>
      </c>
      <c r="K61" s="59">
        <f>C61*'[1]RAZDEL A'!$C$5+D61*'[1]RAZDEL A'!$D$5+E61*'[1]RAZDEL A'!$E$5+F61*'[1]RAZDEL A'!$F$5+G61*'[1]RAZDEL A'!$G$5+H61*'[1]RAZDEL A'!$H$5+I61*'[1]RAZDEL A'!$I$5+J61*'[1]RAZDEL A'!$J$5</f>
        <v>93</v>
      </c>
    </row>
    <row r="62" spans="1:11" ht="31.5" x14ac:dyDescent="0.25">
      <c r="A62" s="108" t="s">
        <v>173</v>
      </c>
      <c r="B62" s="69" t="s">
        <v>119</v>
      </c>
      <c r="C62" s="860"/>
      <c r="D62" s="861"/>
      <c r="E62" s="82"/>
      <c r="F62" s="96"/>
      <c r="G62" s="860"/>
      <c r="H62" s="861">
        <v>2</v>
      </c>
      <c r="I62" s="963"/>
      <c r="J62" s="963"/>
      <c r="K62" s="59">
        <f>C62*'[1]RAZDEL A'!$C$5+D62*'[1]RAZDEL A'!$D$5+E62*'[1]RAZDEL A'!$E$5+F62*'[1]RAZDEL A'!$F$5+G62*'[1]RAZDEL A'!$G$5+H62*'[1]RAZDEL A'!$H$5+I62*'[1]RAZDEL A'!$I$5+J62*'[1]RAZDEL A'!$J$5</f>
        <v>36</v>
      </c>
    </row>
    <row r="63" spans="1:11" ht="31.5" x14ac:dyDescent="0.25">
      <c r="A63" s="108" t="s">
        <v>174</v>
      </c>
      <c r="B63" s="69" t="s">
        <v>175</v>
      </c>
      <c r="C63" s="860"/>
      <c r="D63" s="861"/>
      <c r="E63" s="82"/>
      <c r="F63" s="96"/>
      <c r="G63" s="860"/>
      <c r="H63" s="861"/>
      <c r="I63" s="963">
        <v>2</v>
      </c>
      <c r="J63" s="963">
        <v>2</v>
      </c>
      <c r="K63" s="59">
        <f>C63*'[1]RAZDEL A'!$C$5+D63*'[1]RAZDEL A'!$D$5+E63*'[1]RAZDEL A'!$E$5+F63*'[1]RAZDEL A'!$F$5+G63*'[1]RAZDEL A'!$G$5+H63*'[1]RAZDEL A'!$H$5+I63*'[1]RAZDEL A'!$I$5+J63*'[1]RAZDEL A'!$J$5</f>
        <v>62</v>
      </c>
    </row>
    <row r="64" spans="1:11" ht="31.5" x14ac:dyDescent="0.25">
      <c r="A64" s="108" t="s">
        <v>176</v>
      </c>
      <c r="B64" s="69" t="s">
        <v>177</v>
      </c>
      <c r="C64" s="860"/>
      <c r="D64" s="861"/>
      <c r="E64" s="82"/>
      <c r="F64" s="96"/>
      <c r="G64" s="860"/>
      <c r="H64" s="861"/>
      <c r="I64" s="963">
        <v>2</v>
      </c>
      <c r="J64" s="963"/>
      <c r="K64" s="59">
        <f>C64*'[1]RAZDEL A'!$C$5+D64*'[1]RAZDEL A'!$D$5+E64*'[1]RAZDEL A'!$E$5+F64*'[1]RAZDEL A'!$F$5+G64*'[1]RAZDEL A'!$G$5+H64*'[1]RAZDEL A'!$H$5+I64*'[1]RAZDEL A'!$I$5+J64*'[1]RAZDEL A'!$J$5</f>
        <v>36</v>
      </c>
    </row>
    <row r="65" spans="1:11" ht="31.5" x14ac:dyDescent="0.25">
      <c r="A65" s="108" t="s">
        <v>178</v>
      </c>
      <c r="B65" s="93" t="s">
        <v>179</v>
      </c>
      <c r="C65" s="864"/>
      <c r="D65" s="865"/>
      <c r="E65" s="94"/>
      <c r="F65" s="95"/>
      <c r="G65" s="875">
        <v>60</v>
      </c>
      <c r="H65" s="876"/>
      <c r="I65" s="963">
        <v>2</v>
      </c>
      <c r="J65" s="963">
        <v>2</v>
      </c>
      <c r="K65" s="59">
        <f>C65*'[1]RAZDEL A'!$C$5+D65*'[1]RAZDEL A'!$D$5+E65*'[1]RAZDEL A'!$E$5+F65*'[1]RAZDEL A'!$F$5+I65*'[1]RAZDEL A'!$I$5+J65*'[1]RAZDEL A'!$J$5+G65</f>
        <v>122</v>
      </c>
    </row>
    <row r="66" spans="1:11" ht="15.75" x14ac:dyDescent="0.25">
      <c r="A66" s="108"/>
      <c r="B66" s="97" t="s">
        <v>180</v>
      </c>
      <c r="C66" s="866">
        <v>6</v>
      </c>
      <c r="D66" s="867">
        <v>6</v>
      </c>
      <c r="E66" s="108">
        <v>10</v>
      </c>
      <c r="F66" s="109">
        <v>10</v>
      </c>
      <c r="G66" s="877">
        <v>16</v>
      </c>
      <c r="H66" s="869">
        <v>16</v>
      </c>
      <c r="I66" s="963">
        <v>20</v>
      </c>
      <c r="J66" s="963">
        <v>20</v>
      </c>
      <c r="K66" s="59">
        <f>C66*'[1]RAZDEL A'!$C$5+D66*'[1]RAZDEL A'!$D$5+E66*'[1]RAZDEL A'!$E$5+F66*'[1]RAZDEL A'!$F$5+G66*'[1]RAZDEL A'!$G$5+H66*'[1]RAZDEL A'!$H$5+I66*'[1]RAZDEL A'!$I$5+J66*'[1]RAZDEL A'!$J$5+G65</f>
        <v>1832</v>
      </c>
    </row>
    <row r="67" spans="1:11" ht="50.25" customHeight="1" x14ac:dyDescent="0.25">
      <c r="A67" s="503" t="s">
        <v>182</v>
      </c>
      <c r="B67" s="504"/>
      <c r="C67" s="131"/>
      <c r="D67" s="130"/>
      <c r="E67" s="112"/>
      <c r="F67" s="113"/>
      <c r="G67" s="868">
        <v>3</v>
      </c>
      <c r="H67" s="869">
        <v>3</v>
      </c>
      <c r="I67" s="963">
        <v>3</v>
      </c>
      <c r="J67" s="963">
        <v>3</v>
      </c>
      <c r="K67" s="59">
        <f>C67*'[1]RAZDEL A'!$C$5+D67*'[1]RAZDEL A'!$D$5+E67*'[1]RAZDEL A'!$E$5+F67*'[1]RAZDEL A'!$F$5+G67*'[1]RAZDEL A'!$G$5+H67*'[1]RAZDEL A'!$H$5+I67*'[1]RAZDEL A'!$I$5+J67*'[1]RAZDEL A'!$J$5</f>
        <v>201</v>
      </c>
    </row>
    <row r="68" spans="1:11" ht="31.5" x14ac:dyDescent="0.25">
      <c r="A68" s="108">
        <v>1</v>
      </c>
      <c r="B68" s="69" t="s">
        <v>9</v>
      </c>
      <c r="C68" s="131"/>
      <c r="D68" s="130"/>
      <c r="E68" s="112"/>
      <c r="F68" s="113"/>
      <c r="G68" s="868">
        <v>1</v>
      </c>
      <c r="H68" s="869">
        <v>1</v>
      </c>
      <c r="I68" s="963">
        <v>1</v>
      </c>
      <c r="J68" s="963">
        <v>1</v>
      </c>
      <c r="K68" s="59">
        <f>C68*'[1]RAZDEL A'!$C$5+D68*'[1]RAZDEL A'!$D$5+E68*'[1]RAZDEL A'!$E$5+F68*'[1]RAZDEL A'!$F$5+G68*'[1]RAZDEL A'!$G$5+H68*'[1]RAZDEL A'!$H$5+I68*'[1]RAZDEL A'!$I$5+J68*'[1]RAZDEL A'!$J$5</f>
        <v>67</v>
      </c>
    </row>
    <row r="69" spans="1:11" ht="31.5" x14ac:dyDescent="0.25">
      <c r="A69" s="108">
        <v>2</v>
      </c>
      <c r="B69" s="85" t="s">
        <v>111</v>
      </c>
      <c r="C69" s="131"/>
      <c r="D69" s="130"/>
      <c r="E69" s="112"/>
      <c r="F69" s="113"/>
      <c r="G69" s="868">
        <v>1</v>
      </c>
      <c r="H69" s="869">
        <v>1</v>
      </c>
      <c r="I69" s="963"/>
      <c r="J69" s="963"/>
      <c r="K69" s="59">
        <f>C69*'[1]RAZDEL A'!$C$5+D69*'[1]RAZDEL A'!$D$5+E69*'[1]RAZDEL A'!$E$5+F69*'[1]RAZDEL A'!$F$5+G69*'[1]RAZDEL A'!$G$5+H69*'[1]RAZDEL A'!$H$5+I69*'[1]RAZDEL A'!$I$5+J69*'[1]RAZDEL A'!$J$5</f>
        <v>36</v>
      </c>
    </row>
    <row r="70" spans="1:11" ht="15.75" x14ac:dyDescent="0.25">
      <c r="A70" s="108">
        <v>3</v>
      </c>
      <c r="B70" s="69" t="s">
        <v>112</v>
      </c>
      <c r="C70" s="131"/>
      <c r="D70" s="130"/>
      <c r="E70" s="112"/>
      <c r="F70" s="113"/>
      <c r="G70" s="868"/>
      <c r="H70" s="869"/>
      <c r="I70" s="963">
        <v>1</v>
      </c>
      <c r="J70" s="963">
        <v>1</v>
      </c>
      <c r="K70" s="59">
        <f>C70*'[1]RAZDEL A'!$C$5+D70*'[1]RAZDEL A'!$D$5+E70*'[1]RAZDEL A'!$E$5+F70*'[1]RAZDEL A'!$F$5+G70*'[1]RAZDEL A'!$G$5+H70*'[1]RAZDEL A'!$H$5+I70*'[1]RAZDEL A'!$I$5+J70*'[1]RAZDEL A'!$J$5</f>
        <v>31</v>
      </c>
    </row>
    <row r="71" spans="1:11" ht="63" x14ac:dyDescent="0.25">
      <c r="A71" s="108">
        <v>4</v>
      </c>
      <c r="B71" s="85" t="s">
        <v>165</v>
      </c>
      <c r="C71" s="131"/>
      <c r="D71" s="130"/>
      <c r="E71" s="112"/>
      <c r="F71" s="113"/>
      <c r="G71" s="868"/>
      <c r="H71" s="869"/>
      <c r="I71" s="963">
        <v>1</v>
      </c>
      <c r="J71" s="963">
        <v>1</v>
      </c>
      <c r="K71" s="59">
        <f>C71*'[1]RAZDEL A'!$C$5+D71*'[1]RAZDEL A'!$D$5+E71*'[1]RAZDEL A'!$E$5+F71*'[1]RAZDEL A'!$F$5+G71*'[1]RAZDEL A'!$G$5+H71*'[1]RAZDEL A'!$H$5+I71*'[1]RAZDEL A'!$I$5+J71*'[1]RAZDEL A'!$J$5</f>
        <v>31</v>
      </c>
    </row>
    <row r="72" spans="1:11" ht="31.5" x14ac:dyDescent="0.25">
      <c r="A72" s="108">
        <v>5</v>
      </c>
      <c r="B72" s="69" t="s">
        <v>103</v>
      </c>
      <c r="C72" s="131"/>
      <c r="D72" s="130"/>
      <c r="E72" s="112"/>
      <c r="F72" s="113"/>
      <c r="G72" s="868">
        <v>1</v>
      </c>
      <c r="H72" s="869">
        <v>1</v>
      </c>
      <c r="I72" s="963"/>
      <c r="J72" s="963"/>
      <c r="K72" s="59">
        <f>C72*'[1]RAZDEL A'!$C$5+D72*'[1]RAZDEL A'!$D$5+E72*'[1]RAZDEL A'!$E$5+F72*'[1]RAZDEL A'!$F$5+G72*'[1]RAZDEL A'!$G$5+H72*'[1]RAZDEL A'!$H$5+I72*'[1]RAZDEL A'!$I$5+J72*'[1]RAZDEL A'!$J$5</f>
        <v>36</v>
      </c>
    </row>
    <row r="73" spans="1:11" ht="15.75" x14ac:dyDescent="0.25">
      <c r="A73" s="494" t="s">
        <v>189</v>
      </c>
      <c r="B73" s="495"/>
      <c r="C73" s="866">
        <v>32</v>
      </c>
      <c r="D73" s="867">
        <v>32</v>
      </c>
      <c r="E73" s="108">
        <v>32</v>
      </c>
      <c r="F73" s="109">
        <v>32</v>
      </c>
      <c r="G73" s="866">
        <v>32</v>
      </c>
      <c r="H73" s="867">
        <v>32</v>
      </c>
      <c r="I73" s="963">
        <v>32</v>
      </c>
      <c r="J73" s="963">
        <v>32</v>
      </c>
      <c r="K73" s="88">
        <f>K66+'[1]RAZDEL A'!K62+K67</f>
        <v>2033</v>
      </c>
    </row>
    <row r="74" spans="1:11" ht="15.75" x14ac:dyDescent="0.25">
      <c r="A74" s="494" t="s">
        <v>183</v>
      </c>
      <c r="B74" s="495"/>
      <c r="C74" s="868">
        <v>4</v>
      </c>
      <c r="D74" s="869">
        <v>4</v>
      </c>
      <c r="E74" s="101">
        <v>4</v>
      </c>
      <c r="F74" s="100">
        <v>4</v>
      </c>
      <c r="G74" s="868">
        <v>4</v>
      </c>
      <c r="H74" s="869">
        <v>4</v>
      </c>
      <c r="I74" s="963">
        <v>4</v>
      </c>
      <c r="J74" s="963">
        <v>4</v>
      </c>
      <c r="K74" s="59">
        <f>C74*'[1]RAZDEL A'!$C$5+D74*'[1]RAZDEL A'!$D$5+E74*'[1]RAZDEL A'!$E$5+F74*'[1]RAZDEL A'!$F$5+G74*'[1]RAZDEL A'!$G$5+H74*'[1]RAZDEL A'!$H$5+I74*'[1]RAZDEL A'!$I$5+J74*'[1]RAZDEL A'!$J$5</f>
        <v>556</v>
      </c>
    </row>
    <row r="75" spans="1:11" ht="15.75" x14ac:dyDescent="0.25">
      <c r="A75" s="496" t="s">
        <v>188</v>
      </c>
      <c r="B75" s="497"/>
      <c r="C75" s="868">
        <v>36</v>
      </c>
      <c r="D75" s="869">
        <v>36</v>
      </c>
      <c r="E75" s="99">
        <v>36</v>
      </c>
      <c r="F75" s="100">
        <v>36</v>
      </c>
      <c r="G75" s="877">
        <v>36</v>
      </c>
      <c r="H75" s="869">
        <v>36</v>
      </c>
      <c r="I75" s="963">
        <v>36</v>
      </c>
      <c r="J75" s="963">
        <v>36</v>
      </c>
      <c r="K75" s="102">
        <f>K74+K73</f>
        <v>2589</v>
      </c>
    </row>
  </sheetData>
  <mergeCells count="24">
    <mergeCell ref="A74:B74"/>
    <mergeCell ref="A75:B75"/>
    <mergeCell ref="A9:J9"/>
    <mergeCell ref="B34:J34"/>
    <mergeCell ref="B38:J38"/>
    <mergeCell ref="B45:J45"/>
    <mergeCell ref="G65:H65"/>
    <mergeCell ref="A67:B67"/>
    <mergeCell ref="A73:B73"/>
    <mergeCell ref="C8:D8"/>
    <mergeCell ref="E8:F8"/>
    <mergeCell ref="G8:H8"/>
    <mergeCell ref="I8:J8"/>
    <mergeCell ref="A33:K33"/>
    <mergeCell ref="A2:A6"/>
    <mergeCell ref="B2:B3"/>
    <mergeCell ref="C2:J2"/>
    <mergeCell ref="K2:K6"/>
    <mergeCell ref="C3:D3"/>
    <mergeCell ref="E3:F3"/>
    <mergeCell ref="G3:H3"/>
    <mergeCell ref="I3:J3"/>
    <mergeCell ref="C4:J4"/>
    <mergeCell ref="C6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6" workbookViewId="0">
      <selection activeCell="A29" sqref="A29:D29"/>
    </sheetView>
  </sheetViews>
  <sheetFormatPr defaultRowHeight="15" x14ac:dyDescent="0.25"/>
  <cols>
    <col min="2" max="2" width="36.7109375" customWidth="1"/>
    <col min="3" max="3" width="24.5703125" customWidth="1"/>
    <col min="4" max="4" width="26.7109375" customWidth="1"/>
  </cols>
  <sheetData>
    <row r="1" spans="1:4" ht="31.5" customHeight="1" thickBot="1" x14ac:dyDescent="0.3">
      <c r="A1" s="313" t="s">
        <v>0</v>
      </c>
      <c r="B1" s="315"/>
      <c r="C1" s="304" t="s">
        <v>1</v>
      </c>
      <c r="D1" s="306"/>
    </row>
    <row r="2" spans="1:4" ht="16.5" thickBot="1" x14ac:dyDescent="0.3">
      <c r="A2" s="314"/>
      <c r="B2" s="316"/>
      <c r="C2" s="304" t="s">
        <v>2</v>
      </c>
      <c r="D2" s="306"/>
    </row>
    <row r="3" spans="1:4" ht="16.5" thickBot="1" x14ac:dyDescent="0.3">
      <c r="A3" s="314"/>
      <c r="B3" s="317"/>
      <c r="C3" s="304" t="s">
        <v>43</v>
      </c>
      <c r="D3" s="306"/>
    </row>
    <row r="4" spans="1:4" ht="19.5" thickBot="1" x14ac:dyDescent="0.3">
      <c r="A4" s="314"/>
      <c r="B4" s="1" t="s">
        <v>4</v>
      </c>
      <c r="C4" s="304">
        <v>34</v>
      </c>
      <c r="D4" s="306"/>
    </row>
    <row r="5" spans="1:4" ht="37.5" x14ac:dyDescent="0.25">
      <c r="A5" s="314"/>
      <c r="B5" s="15" t="s">
        <v>5</v>
      </c>
      <c r="C5" s="16" t="s">
        <v>6</v>
      </c>
      <c r="D5" s="2" t="s">
        <v>41</v>
      </c>
    </row>
    <row r="6" spans="1:4" ht="20.25" thickBot="1" x14ac:dyDescent="0.3">
      <c r="A6" s="4">
        <v>1</v>
      </c>
      <c r="B6" s="5">
        <v>2</v>
      </c>
      <c r="C6" s="5">
        <v>3</v>
      </c>
      <c r="D6" s="5">
        <v>4</v>
      </c>
    </row>
    <row r="7" spans="1:4" ht="16.5" thickBot="1" x14ac:dyDescent="0.3">
      <c r="A7" s="304" t="s">
        <v>7</v>
      </c>
      <c r="B7" s="305"/>
      <c r="C7" s="305"/>
      <c r="D7" s="306"/>
    </row>
    <row r="8" spans="1:4" ht="18" thickBot="1" x14ac:dyDescent="0.3">
      <c r="A8" s="6" t="s">
        <v>8</v>
      </c>
      <c r="B8" s="7" t="s">
        <v>9</v>
      </c>
      <c r="C8" s="8">
        <v>5</v>
      </c>
      <c r="D8" s="8">
        <v>170</v>
      </c>
    </row>
    <row r="9" spans="1:4" ht="30.75" thickBot="1" x14ac:dyDescent="0.3">
      <c r="A9" s="6" t="s">
        <v>10</v>
      </c>
      <c r="B9" s="7" t="s">
        <v>11</v>
      </c>
      <c r="C9" s="9">
        <v>3.5</v>
      </c>
      <c r="D9" s="8">
        <v>119</v>
      </c>
    </row>
    <row r="10" spans="1:4" ht="18" thickBot="1" x14ac:dyDescent="0.3">
      <c r="A10" s="6" t="s">
        <v>12</v>
      </c>
      <c r="B10" s="7" t="s">
        <v>13</v>
      </c>
      <c r="C10" s="8">
        <v>4</v>
      </c>
      <c r="D10" s="8">
        <v>136</v>
      </c>
    </row>
    <row r="11" spans="1:4" ht="18" thickBot="1" x14ac:dyDescent="0.3">
      <c r="A11" s="6" t="s">
        <v>14</v>
      </c>
      <c r="B11" s="7" t="s">
        <v>15</v>
      </c>
      <c r="C11" s="8">
        <v>1</v>
      </c>
      <c r="D11" s="8">
        <v>34</v>
      </c>
    </row>
    <row r="12" spans="1:4" ht="18" thickBot="1" x14ac:dyDescent="0.3">
      <c r="A12" s="6" t="s">
        <v>16</v>
      </c>
      <c r="B12" s="7" t="s">
        <v>17</v>
      </c>
      <c r="C12" s="8">
        <v>2</v>
      </c>
      <c r="D12" s="8">
        <v>68</v>
      </c>
    </row>
    <row r="13" spans="1:4" ht="20.25" thickBot="1" x14ac:dyDescent="0.3">
      <c r="A13" s="6" t="s">
        <v>18</v>
      </c>
      <c r="B13" s="7" t="s">
        <v>19</v>
      </c>
      <c r="C13" s="9">
        <v>1.5</v>
      </c>
      <c r="D13" s="8">
        <v>51</v>
      </c>
    </row>
    <row r="14" spans="1:4" ht="20.25" thickBot="1" x14ac:dyDescent="0.3">
      <c r="A14" s="6" t="s">
        <v>20</v>
      </c>
      <c r="B14" s="7" t="s">
        <v>21</v>
      </c>
      <c r="C14" s="9">
        <v>2.5</v>
      </c>
      <c r="D14" s="8">
        <v>85</v>
      </c>
    </row>
    <row r="15" spans="1:4" ht="20.25" thickBot="1" x14ac:dyDescent="0.3">
      <c r="A15" s="6" t="s">
        <v>22</v>
      </c>
      <c r="B15" s="7" t="s">
        <v>23</v>
      </c>
      <c r="C15" s="9">
        <v>2</v>
      </c>
      <c r="D15" s="8">
        <v>68</v>
      </c>
    </row>
    <row r="16" spans="1:4" ht="20.25" thickBot="1" x14ac:dyDescent="0.3">
      <c r="A16" s="6" t="s">
        <v>24</v>
      </c>
      <c r="B16" s="7" t="s">
        <v>25</v>
      </c>
      <c r="C16" s="9">
        <v>2</v>
      </c>
      <c r="D16" s="8">
        <v>68</v>
      </c>
    </row>
    <row r="17" spans="1:4" ht="20.25" thickBot="1" x14ac:dyDescent="0.3">
      <c r="A17" s="6" t="s">
        <v>26</v>
      </c>
      <c r="B17" s="7" t="s">
        <v>27</v>
      </c>
      <c r="C17" s="9">
        <v>1.5</v>
      </c>
      <c r="D17" s="8">
        <v>51</v>
      </c>
    </row>
    <row r="18" spans="1:4" ht="20.25" thickBot="1" x14ac:dyDescent="0.3">
      <c r="A18" s="6" t="s">
        <v>28</v>
      </c>
      <c r="B18" s="7" t="s">
        <v>29</v>
      </c>
      <c r="C18" s="9">
        <v>2.5</v>
      </c>
      <c r="D18" s="8">
        <v>85</v>
      </c>
    </row>
    <row r="19" spans="1:4" ht="21" thickBot="1" x14ac:dyDescent="0.3">
      <c r="A19" s="307" t="s">
        <v>30</v>
      </c>
      <c r="B19" s="308"/>
      <c r="C19" s="10">
        <v>27.5</v>
      </c>
      <c r="D19" s="10">
        <v>935</v>
      </c>
    </row>
    <row r="20" spans="1:4" ht="16.5" thickBot="1" x14ac:dyDescent="0.3">
      <c r="A20" s="304" t="s">
        <v>31</v>
      </c>
      <c r="B20" s="305"/>
      <c r="C20" s="305"/>
      <c r="D20" s="306"/>
    </row>
    <row r="21" spans="1:4" ht="20.25" thickBot="1" x14ac:dyDescent="0.3">
      <c r="A21" s="6" t="s">
        <v>8</v>
      </c>
      <c r="B21" s="7" t="s">
        <v>9</v>
      </c>
      <c r="C21" s="9">
        <v>1</v>
      </c>
      <c r="D21" s="8">
        <v>34</v>
      </c>
    </row>
    <row r="22" spans="1:4" ht="20.25" thickBot="1" x14ac:dyDescent="0.3">
      <c r="A22" s="6" t="s">
        <v>10</v>
      </c>
      <c r="B22" s="7" t="s">
        <v>13</v>
      </c>
      <c r="C22" s="9">
        <v>1</v>
      </c>
      <c r="D22" s="8">
        <v>34</v>
      </c>
    </row>
    <row r="23" spans="1:4" ht="20.25" thickBot="1" x14ac:dyDescent="0.3">
      <c r="A23" s="6" t="s">
        <v>12</v>
      </c>
      <c r="B23" s="7" t="s">
        <v>29</v>
      </c>
      <c r="C23" s="9">
        <v>0.5</v>
      </c>
      <c r="D23" s="8">
        <v>17</v>
      </c>
    </row>
    <row r="24" spans="1:4" ht="31.5" customHeight="1" thickBot="1" x14ac:dyDescent="0.3">
      <c r="A24" s="309" t="s">
        <v>33</v>
      </c>
      <c r="B24" s="310"/>
      <c r="C24" s="11">
        <v>2.5</v>
      </c>
      <c r="D24" s="11">
        <v>85</v>
      </c>
    </row>
    <row r="25" spans="1:4" ht="36" customHeight="1" thickBot="1" x14ac:dyDescent="0.3">
      <c r="A25" s="311" t="s">
        <v>34</v>
      </c>
      <c r="B25" s="312"/>
      <c r="C25" s="12">
        <v>30</v>
      </c>
      <c r="D25" s="12">
        <v>1020</v>
      </c>
    </row>
    <row r="26" spans="1:4" ht="16.5" thickBot="1" x14ac:dyDescent="0.3">
      <c r="A26" s="304" t="s">
        <v>35</v>
      </c>
      <c r="B26" s="305"/>
      <c r="C26" s="305"/>
      <c r="D26" s="306"/>
    </row>
    <row r="27" spans="1:4" ht="32.25" thickBot="1" x14ac:dyDescent="0.3">
      <c r="A27" s="6" t="s">
        <v>8</v>
      </c>
      <c r="B27" s="13" t="s">
        <v>36</v>
      </c>
      <c r="C27" s="8">
        <v>4</v>
      </c>
      <c r="D27" s="8">
        <v>136</v>
      </c>
    </row>
    <row r="28" spans="1:4" ht="34.5" customHeight="1" thickBot="1" x14ac:dyDescent="0.3">
      <c r="A28" s="297" t="s">
        <v>37</v>
      </c>
      <c r="B28" s="298"/>
      <c r="C28" s="14">
        <v>34</v>
      </c>
      <c r="D28" s="14">
        <v>1156</v>
      </c>
    </row>
    <row r="29" spans="1:4" ht="35.25" customHeight="1" thickBot="1" x14ac:dyDescent="0.3">
      <c r="A29" s="299" t="s">
        <v>38</v>
      </c>
      <c r="B29" s="300"/>
      <c r="C29" s="300"/>
      <c r="D29" s="301"/>
    </row>
    <row r="30" spans="1:4" ht="32.25" thickBot="1" x14ac:dyDescent="0.3">
      <c r="A30" s="6" t="s">
        <v>8</v>
      </c>
      <c r="B30" s="13" t="s">
        <v>39</v>
      </c>
      <c r="C30" s="3">
        <v>1</v>
      </c>
      <c r="D30" s="8">
        <v>34</v>
      </c>
    </row>
    <row r="31" spans="1:4" ht="18" thickBot="1" x14ac:dyDescent="0.3">
      <c r="A31" s="6" t="s">
        <v>10</v>
      </c>
      <c r="B31" s="13" t="s">
        <v>40</v>
      </c>
      <c r="C31" s="3">
        <v>1</v>
      </c>
      <c r="D31" s="8">
        <v>34</v>
      </c>
    </row>
  </sheetData>
  <mergeCells count="14">
    <mergeCell ref="A28:B28"/>
    <mergeCell ref="A29:D29"/>
    <mergeCell ref="A7:D7"/>
    <mergeCell ref="A19:B19"/>
    <mergeCell ref="A20:D20"/>
    <mergeCell ref="A24:B24"/>
    <mergeCell ref="A25:B25"/>
    <mergeCell ref="A26:D26"/>
    <mergeCell ref="A1:A5"/>
    <mergeCell ref="B1:B3"/>
    <mergeCell ref="C1:D1"/>
    <mergeCell ref="C2:D2"/>
    <mergeCell ref="C3:D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24" workbookViewId="0">
      <selection activeCell="A43" sqref="A43:B44"/>
    </sheetView>
  </sheetViews>
  <sheetFormatPr defaultRowHeight="15" x14ac:dyDescent="0.25"/>
  <cols>
    <col min="2" max="2" width="38.42578125" customWidth="1"/>
  </cols>
  <sheetData>
    <row r="1" spans="1:3" ht="16.5" thickBot="1" x14ac:dyDescent="0.3">
      <c r="A1" s="320" t="s">
        <v>44</v>
      </c>
      <c r="B1" s="320"/>
      <c r="C1" s="320"/>
    </row>
    <row r="2" spans="1:3" ht="16.5" thickTop="1" thickBot="1" x14ac:dyDescent="0.3">
      <c r="A2" s="321" t="s">
        <v>45</v>
      </c>
      <c r="B2" s="22" t="s">
        <v>46</v>
      </c>
      <c r="C2" s="21"/>
    </row>
    <row r="3" spans="1:3" ht="16.5" thickTop="1" thickBot="1" x14ac:dyDescent="0.3">
      <c r="A3" s="321"/>
      <c r="B3" s="17" t="s">
        <v>47</v>
      </c>
      <c r="C3" s="20" t="s">
        <v>48</v>
      </c>
    </row>
    <row r="4" spans="1:3" ht="16.5" thickTop="1" thickBot="1" x14ac:dyDescent="0.3">
      <c r="A4" s="321"/>
      <c r="B4" s="17" t="s">
        <v>49</v>
      </c>
      <c r="C4" s="20">
        <v>34</v>
      </c>
    </row>
    <row r="5" spans="1:3" ht="16.5" thickTop="1" thickBot="1" x14ac:dyDescent="0.3">
      <c r="A5" s="321"/>
      <c r="B5" s="318" t="s">
        <v>70</v>
      </c>
      <c r="C5" s="319" t="s">
        <v>50</v>
      </c>
    </row>
    <row r="6" spans="1:3" ht="16.5" thickTop="1" thickBot="1" x14ac:dyDescent="0.3">
      <c r="A6" s="321"/>
      <c r="B6" s="318"/>
      <c r="C6" s="319"/>
    </row>
    <row r="7" spans="1:3" ht="16.5" thickTop="1" thickBot="1" x14ac:dyDescent="0.3">
      <c r="A7" s="23">
        <v>1</v>
      </c>
      <c r="B7" s="24">
        <v>2</v>
      </c>
      <c r="C7" s="23">
        <v>5</v>
      </c>
    </row>
    <row r="8" spans="1:3" ht="16.5" thickTop="1" thickBot="1" x14ac:dyDescent="0.3">
      <c r="A8" s="324" t="s">
        <v>51</v>
      </c>
      <c r="B8" s="324"/>
      <c r="C8" s="324"/>
    </row>
    <row r="9" spans="1:3" ht="16.5" thickTop="1" thickBot="1" x14ac:dyDescent="0.3">
      <c r="A9" s="323" t="s">
        <v>9</v>
      </c>
      <c r="B9" s="323"/>
      <c r="C9" s="323"/>
    </row>
    <row r="10" spans="1:3" ht="17.25" thickTop="1" thickBot="1" x14ac:dyDescent="0.3">
      <c r="A10" s="325">
        <v>1</v>
      </c>
      <c r="B10" s="326" t="s">
        <v>9</v>
      </c>
      <c r="C10" s="26">
        <f>C4*C11</f>
        <v>170</v>
      </c>
    </row>
    <row r="11" spans="1:3" ht="17.25" thickTop="1" thickBot="1" x14ac:dyDescent="0.3">
      <c r="A11" s="325"/>
      <c r="B11" s="326"/>
      <c r="C11" s="27">
        <v>5</v>
      </c>
    </row>
    <row r="12" spans="1:3" ht="16.5" thickTop="1" thickBot="1" x14ac:dyDescent="0.3">
      <c r="A12" s="323" t="s">
        <v>52</v>
      </c>
      <c r="B12" s="323"/>
      <c r="C12" s="323"/>
    </row>
    <row r="13" spans="1:3" ht="17.25" thickTop="1" thickBot="1" x14ac:dyDescent="0.3">
      <c r="A13" s="321">
        <v>2</v>
      </c>
      <c r="B13" s="322" t="s">
        <v>53</v>
      </c>
      <c r="C13" s="26">
        <f>C4*C14</f>
        <v>102</v>
      </c>
    </row>
    <row r="14" spans="1:3" ht="17.25" thickTop="1" thickBot="1" x14ac:dyDescent="0.3">
      <c r="A14" s="321"/>
      <c r="B14" s="322"/>
      <c r="C14" s="27">
        <v>3</v>
      </c>
    </row>
    <row r="15" spans="1:3" ht="16.5" thickTop="1" thickBot="1" x14ac:dyDescent="0.3">
      <c r="A15" s="323" t="s">
        <v>54</v>
      </c>
      <c r="B15" s="323"/>
      <c r="C15" s="323"/>
    </row>
    <row r="16" spans="1:3" ht="17.25" thickTop="1" thickBot="1" x14ac:dyDescent="0.3">
      <c r="A16" s="321">
        <v>3</v>
      </c>
      <c r="B16" s="327" t="s">
        <v>13</v>
      </c>
      <c r="C16" s="26">
        <f>C17*C4</f>
        <v>136</v>
      </c>
    </row>
    <row r="17" spans="1:3" ht="17.25" thickTop="1" thickBot="1" x14ac:dyDescent="0.3">
      <c r="A17" s="321"/>
      <c r="B17" s="327"/>
      <c r="C17" s="27">
        <v>4</v>
      </c>
    </row>
    <row r="18" spans="1:3" ht="17.25" thickTop="1" thickBot="1" x14ac:dyDescent="0.3">
      <c r="A18" s="321">
        <v>4</v>
      </c>
      <c r="B18" s="326" t="s">
        <v>15</v>
      </c>
      <c r="C18" s="26">
        <f>C19*C4</f>
        <v>34</v>
      </c>
    </row>
    <row r="19" spans="1:3" ht="17.25" thickTop="1" thickBot="1" x14ac:dyDescent="0.3">
      <c r="A19" s="321"/>
      <c r="B19" s="326"/>
      <c r="C19" s="27">
        <v>1</v>
      </c>
    </row>
    <row r="20" spans="1:3" ht="16.5" thickTop="1" thickBot="1" x14ac:dyDescent="0.3">
      <c r="A20" s="323" t="s">
        <v>55</v>
      </c>
      <c r="B20" s="323"/>
      <c r="C20" s="323"/>
    </row>
    <row r="21" spans="1:3" ht="17.25" thickTop="1" thickBot="1" x14ac:dyDescent="0.3">
      <c r="A21" s="321">
        <v>5</v>
      </c>
      <c r="B21" s="327" t="s">
        <v>56</v>
      </c>
      <c r="C21" s="26">
        <f>C4*C22</f>
        <v>51</v>
      </c>
    </row>
    <row r="22" spans="1:3" ht="17.25" thickTop="1" thickBot="1" x14ac:dyDescent="0.3">
      <c r="A22" s="321"/>
      <c r="B22" s="327"/>
      <c r="C22" s="26">
        <v>1.5</v>
      </c>
    </row>
    <row r="23" spans="1:3" ht="17.25" thickTop="1" thickBot="1" x14ac:dyDescent="0.3">
      <c r="A23" s="321">
        <v>6</v>
      </c>
      <c r="B23" s="327" t="s">
        <v>19</v>
      </c>
      <c r="C23" s="26">
        <f>C24*C4</f>
        <v>51</v>
      </c>
    </row>
    <row r="24" spans="1:3" ht="17.25" thickTop="1" thickBot="1" x14ac:dyDescent="0.3">
      <c r="A24" s="321"/>
      <c r="B24" s="327"/>
      <c r="C24" s="26">
        <v>1.5</v>
      </c>
    </row>
    <row r="25" spans="1:3" ht="16.5" thickTop="1" thickBot="1" x14ac:dyDescent="0.3">
      <c r="A25" s="323" t="s">
        <v>57</v>
      </c>
      <c r="B25" s="323"/>
      <c r="C25" s="323"/>
    </row>
    <row r="26" spans="1:3" ht="17.25" thickTop="1" thickBot="1" x14ac:dyDescent="0.3">
      <c r="A26" s="321">
        <v>7</v>
      </c>
      <c r="B26" s="326" t="s">
        <v>58</v>
      </c>
      <c r="C26" s="26">
        <f>C27*C4</f>
        <v>68</v>
      </c>
    </row>
    <row r="27" spans="1:3" ht="17.25" thickTop="1" thickBot="1" x14ac:dyDescent="0.3">
      <c r="A27" s="321"/>
      <c r="B27" s="326"/>
      <c r="C27" s="26">
        <v>2</v>
      </c>
    </row>
    <row r="28" spans="1:3" ht="17.25" thickTop="1" thickBot="1" x14ac:dyDescent="0.3">
      <c r="A28" s="321">
        <v>8</v>
      </c>
      <c r="B28" s="327" t="s">
        <v>59</v>
      </c>
      <c r="C28" s="26">
        <f>C29*C4</f>
        <v>51</v>
      </c>
    </row>
    <row r="29" spans="1:3" ht="17.25" thickTop="1" thickBot="1" x14ac:dyDescent="0.3">
      <c r="A29" s="321"/>
      <c r="B29" s="327"/>
      <c r="C29" s="26">
        <v>1.5</v>
      </c>
    </row>
    <row r="30" spans="1:3" ht="17.25" thickTop="1" thickBot="1" x14ac:dyDescent="0.3">
      <c r="A30" s="321">
        <v>9</v>
      </c>
      <c r="B30" s="326" t="s">
        <v>60</v>
      </c>
      <c r="C30" s="26">
        <f>C31*C4</f>
        <v>51</v>
      </c>
    </row>
    <row r="31" spans="1:3" ht="17.25" thickTop="1" thickBot="1" x14ac:dyDescent="0.3">
      <c r="A31" s="321"/>
      <c r="B31" s="326"/>
      <c r="C31" s="26">
        <v>1.5</v>
      </c>
    </row>
    <row r="32" spans="1:3" ht="16.5" thickTop="1" thickBot="1" x14ac:dyDescent="0.3">
      <c r="A32" s="323" t="s">
        <v>61</v>
      </c>
      <c r="B32" s="323"/>
      <c r="C32" s="323"/>
    </row>
    <row r="33" spans="1:3" ht="17.25" thickTop="1" thickBot="1" x14ac:dyDescent="0.3">
      <c r="A33" s="321">
        <v>10</v>
      </c>
      <c r="B33" s="327" t="s">
        <v>23</v>
      </c>
      <c r="C33" s="26">
        <f>C34*C4</f>
        <v>51</v>
      </c>
    </row>
    <row r="34" spans="1:3" ht="17.25" thickTop="1" thickBot="1" x14ac:dyDescent="0.3">
      <c r="A34" s="321"/>
      <c r="B34" s="327"/>
      <c r="C34" s="26">
        <v>1.5</v>
      </c>
    </row>
    <row r="35" spans="1:3" ht="17.25" thickTop="1" thickBot="1" x14ac:dyDescent="0.3">
      <c r="A35" s="321">
        <v>11</v>
      </c>
      <c r="B35" s="327" t="s">
        <v>25</v>
      </c>
      <c r="C35" s="26">
        <f>C36*C4</f>
        <v>51</v>
      </c>
    </row>
    <row r="36" spans="1:3" ht="17.25" thickTop="1" thickBot="1" x14ac:dyDescent="0.3">
      <c r="A36" s="321"/>
      <c r="B36" s="327"/>
      <c r="C36" s="26">
        <v>1.5</v>
      </c>
    </row>
    <row r="37" spans="1:3" ht="16.5" thickTop="1" thickBot="1" x14ac:dyDescent="0.3">
      <c r="A37" s="323" t="s">
        <v>62</v>
      </c>
      <c r="B37" s="323"/>
      <c r="C37" s="323"/>
    </row>
    <row r="38" spans="1:3" ht="17.25" thickTop="1" thickBot="1" x14ac:dyDescent="0.3">
      <c r="A38" s="321">
        <v>12</v>
      </c>
      <c r="B38" s="327" t="s">
        <v>63</v>
      </c>
      <c r="C38" s="26">
        <f>C39*C4</f>
        <v>34</v>
      </c>
    </row>
    <row r="39" spans="1:3" ht="17.25" thickTop="1" thickBot="1" x14ac:dyDescent="0.3">
      <c r="A39" s="321"/>
      <c r="B39" s="327"/>
      <c r="C39" s="26">
        <v>1</v>
      </c>
    </row>
    <row r="40" spans="1:3" ht="16.5" thickTop="1" thickBot="1" x14ac:dyDescent="0.3">
      <c r="A40" s="323" t="s">
        <v>64</v>
      </c>
      <c r="B40" s="323"/>
      <c r="C40" s="323"/>
    </row>
    <row r="41" spans="1:3" ht="17.25" thickTop="1" thickBot="1" x14ac:dyDescent="0.3">
      <c r="A41" s="321">
        <v>13</v>
      </c>
      <c r="B41" s="326" t="s">
        <v>29</v>
      </c>
      <c r="C41" s="26">
        <f>C42*C4</f>
        <v>68</v>
      </c>
    </row>
    <row r="42" spans="1:3" ht="17.25" thickTop="1" thickBot="1" x14ac:dyDescent="0.3">
      <c r="A42" s="321"/>
      <c r="B42" s="326"/>
      <c r="C42" s="26">
        <v>2</v>
      </c>
    </row>
    <row r="43" spans="1:3" ht="16.5" thickTop="1" thickBot="1" x14ac:dyDescent="0.3">
      <c r="A43" s="328" t="s">
        <v>65</v>
      </c>
      <c r="B43" s="328"/>
      <c r="C43" s="25">
        <f>C44*C4</f>
        <v>918</v>
      </c>
    </row>
    <row r="44" spans="1:3" ht="16.5" thickTop="1" thickBot="1" x14ac:dyDescent="0.3">
      <c r="A44" s="328"/>
      <c r="B44" s="328"/>
      <c r="C44" s="25">
        <f>C42+C39+C36+C34+C31+C29+C27+C24+C22+C19+C17+C14+C11</f>
        <v>27</v>
      </c>
    </row>
    <row r="45" spans="1:3" ht="16.5" thickTop="1" thickBot="1" x14ac:dyDescent="0.3">
      <c r="A45" s="324" t="s">
        <v>66</v>
      </c>
      <c r="B45" s="324"/>
      <c r="C45" s="324"/>
    </row>
    <row r="46" spans="1:3" ht="16.5" thickTop="1" thickBot="1" x14ac:dyDescent="0.3">
      <c r="A46" s="321">
        <v>1</v>
      </c>
      <c r="B46" s="329" t="s">
        <v>9</v>
      </c>
      <c r="C46" s="18">
        <f>C47*C4</f>
        <v>34</v>
      </c>
    </row>
    <row r="47" spans="1:3" ht="16.5" thickTop="1" thickBot="1" x14ac:dyDescent="0.3">
      <c r="A47" s="321"/>
      <c r="B47" s="329"/>
      <c r="C47" s="19">
        <v>1</v>
      </c>
    </row>
    <row r="48" spans="1:3" ht="16.5" thickTop="1" thickBot="1" x14ac:dyDescent="0.3">
      <c r="A48" s="321">
        <v>2</v>
      </c>
      <c r="B48" s="329" t="s">
        <v>13</v>
      </c>
      <c r="C48" s="18">
        <f>C49*C4</f>
        <v>34</v>
      </c>
    </row>
    <row r="49" spans="1:3" ht="16.5" thickTop="1" thickBot="1" x14ac:dyDescent="0.3">
      <c r="A49" s="321"/>
      <c r="B49" s="329"/>
      <c r="C49" s="19">
        <v>1</v>
      </c>
    </row>
    <row r="50" spans="1:3" ht="16.5" thickTop="1" thickBot="1" x14ac:dyDescent="0.3">
      <c r="A50" s="321">
        <v>3</v>
      </c>
      <c r="B50" s="329" t="s">
        <v>23</v>
      </c>
      <c r="C50" s="18">
        <f>C51*C4</f>
        <v>34</v>
      </c>
    </row>
    <row r="51" spans="1:3" ht="16.5" thickTop="1" thickBot="1" x14ac:dyDescent="0.3">
      <c r="A51" s="321"/>
      <c r="B51" s="329"/>
      <c r="C51" s="19">
        <v>1</v>
      </c>
    </row>
    <row r="52" spans="1:3" ht="16.5" thickTop="1" thickBot="1" x14ac:dyDescent="0.3">
      <c r="A52" s="331" t="s">
        <v>71</v>
      </c>
      <c r="B52" s="331"/>
      <c r="C52" s="20">
        <f>C53*C4</f>
        <v>102</v>
      </c>
    </row>
    <row r="53" spans="1:3" ht="16.5" thickTop="1" thickBot="1" x14ac:dyDescent="0.3">
      <c r="A53" s="331"/>
      <c r="B53" s="331"/>
      <c r="C53" s="20">
        <f>C51+C49+C47</f>
        <v>3</v>
      </c>
    </row>
    <row r="54" spans="1:3" ht="16.5" thickTop="1" thickBot="1" x14ac:dyDescent="0.3">
      <c r="A54" s="328" t="s">
        <v>67</v>
      </c>
      <c r="B54" s="328"/>
      <c r="C54" s="25">
        <f>C55*C4</f>
        <v>1020</v>
      </c>
    </row>
    <row r="55" spans="1:3" ht="16.5" thickTop="1" thickBot="1" x14ac:dyDescent="0.3">
      <c r="A55" s="328"/>
      <c r="B55" s="328"/>
      <c r="C55" s="25">
        <f>C53+C44</f>
        <v>30</v>
      </c>
    </row>
    <row r="56" spans="1:3" ht="16.5" thickTop="1" thickBot="1" x14ac:dyDescent="0.3">
      <c r="A56" s="324" t="s">
        <v>68</v>
      </c>
      <c r="B56" s="324"/>
      <c r="C56" s="324"/>
    </row>
    <row r="57" spans="1:3" ht="16.5" thickTop="1" thickBot="1" x14ac:dyDescent="0.3">
      <c r="A57" s="330"/>
      <c r="B57" s="330"/>
      <c r="C57" s="20">
        <f>C58*C4</f>
        <v>136</v>
      </c>
    </row>
    <row r="58" spans="1:3" ht="16.5" thickTop="1" thickBot="1" x14ac:dyDescent="0.3">
      <c r="A58" s="330"/>
      <c r="B58" s="330"/>
      <c r="C58" s="20">
        <v>4</v>
      </c>
    </row>
    <row r="59" spans="1:3" ht="16.5" thickTop="1" thickBot="1" x14ac:dyDescent="0.3">
      <c r="A59" s="328" t="s">
        <v>69</v>
      </c>
      <c r="B59" s="328"/>
      <c r="C59" s="25">
        <f>C60*C4</f>
        <v>1156</v>
      </c>
    </row>
    <row r="60" spans="1:3" ht="16.5" thickTop="1" thickBot="1" x14ac:dyDescent="0.3">
      <c r="A60" s="328"/>
      <c r="B60" s="328"/>
      <c r="C60" s="25">
        <f>C58+C55</f>
        <v>34</v>
      </c>
    </row>
    <row r="61" spans="1:3" ht="15.75" thickTop="1" x14ac:dyDescent="0.25"/>
  </sheetData>
  <mergeCells count="52">
    <mergeCell ref="A59:B60"/>
    <mergeCell ref="A56:C56"/>
    <mergeCell ref="A57:B58"/>
    <mergeCell ref="A54:B55"/>
    <mergeCell ref="A50:A51"/>
    <mergeCell ref="B50:B51"/>
    <mergeCell ref="A52:B53"/>
    <mergeCell ref="A45:C45"/>
    <mergeCell ref="A46:A47"/>
    <mergeCell ref="B46:B47"/>
    <mergeCell ref="A48:A49"/>
    <mergeCell ref="B48:B49"/>
    <mergeCell ref="A43:B44"/>
    <mergeCell ref="A38:A39"/>
    <mergeCell ref="B38:B39"/>
    <mergeCell ref="A40:C40"/>
    <mergeCell ref="A41:A42"/>
    <mergeCell ref="B41:B42"/>
    <mergeCell ref="A37:C37"/>
    <mergeCell ref="A32:C32"/>
    <mergeCell ref="A33:A34"/>
    <mergeCell ref="B33:B34"/>
    <mergeCell ref="A35:A36"/>
    <mergeCell ref="B35:B36"/>
    <mergeCell ref="A26:A27"/>
    <mergeCell ref="B26:B27"/>
    <mergeCell ref="A28:A29"/>
    <mergeCell ref="B28:B29"/>
    <mergeCell ref="A30:A31"/>
    <mergeCell ref="B30:B31"/>
    <mergeCell ref="A25:C25"/>
    <mergeCell ref="A21:A22"/>
    <mergeCell ref="B21:B22"/>
    <mergeCell ref="A23:A24"/>
    <mergeCell ref="B23:B24"/>
    <mergeCell ref="A20:C20"/>
    <mergeCell ref="A16:A17"/>
    <mergeCell ref="B16:B17"/>
    <mergeCell ref="A18:A19"/>
    <mergeCell ref="B18:B19"/>
    <mergeCell ref="A15:C15"/>
    <mergeCell ref="A8:C8"/>
    <mergeCell ref="A9:C9"/>
    <mergeCell ref="A10:A11"/>
    <mergeCell ref="B10:B11"/>
    <mergeCell ref="A12:C12"/>
    <mergeCell ref="B5:B6"/>
    <mergeCell ref="C5:C6"/>
    <mergeCell ref="A1:C1"/>
    <mergeCell ref="A2:A6"/>
    <mergeCell ref="A13:A14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0" workbookViewId="0">
      <selection activeCell="A36" sqref="A36:E36"/>
    </sheetView>
  </sheetViews>
  <sheetFormatPr defaultRowHeight="15" x14ac:dyDescent="0.25"/>
  <cols>
    <col min="2" max="2" width="42.5703125" customWidth="1"/>
  </cols>
  <sheetData>
    <row r="1" spans="1:5" ht="27.75" customHeight="1" thickBot="1" x14ac:dyDescent="0.3">
      <c r="A1" s="338" t="s">
        <v>0</v>
      </c>
      <c r="B1" s="341" t="s">
        <v>5</v>
      </c>
      <c r="C1" s="344" t="s">
        <v>72</v>
      </c>
      <c r="D1" s="345"/>
      <c r="E1" s="346"/>
    </row>
    <row r="2" spans="1:5" ht="16.5" thickBot="1" x14ac:dyDescent="0.3">
      <c r="A2" s="339"/>
      <c r="B2" s="342"/>
      <c r="C2" s="344" t="s">
        <v>2</v>
      </c>
      <c r="D2" s="345"/>
      <c r="E2" s="346"/>
    </row>
    <row r="3" spans="1:5" ht="16.5" thickBot="1" x14ac:dyDescent="0.3">
      <c r="A3" s="339"/>
      <c r="B3" s="342"/>
      <c r="C3" s="344" t="s">
        <v>73</v>
      </c>
      <c r="D3" s="345"/>
      <c r="E3" s="346"/>
    </row>
    <row r="4" spans="1:5" ht="30" x14ac:dyDescent="0.25">
      <c r="A4" s="339"/>
      <c r="B4" s="342"/>
      <c r="C4" s="347" t="s">
        <v>74</v>
      </c>
      <c r="D4" s="348"/>
      <c r="E4" s="28" t="s">
        <v>75</v>
      </c>
    </row>
    <row r="5" spans="1:5" ht="30.75" thickBot="1" x14ac:dyDescent="0.3">
      <c r="A5" s="339"/>
      <c r="B5" s="342"/>
      <c r="C5" s="349"/>
      <c r="D5" s="350"/>
      <c r="E5" s="29" t="s">
        <v>76</v>
      </c>
    </row>
    <row r="6" spans="1:5" ht="45.75" thickBot="1" x14ac:dyDescent="0.3">
      <c r="A6" s="339"/>
      <c r="B6" s="342"/>
      <c r="C6" s="29" t="s">
        <v>77</v>
      </c>
      <c r="D6" s="29" t="s">
        <v>78</v>
      </c>
      <c r="E6" s="29" t="s">
        <v>79</v>
      </c>
    </row>
    <row r="7" spans="1:5" ht="20.25" thickBot="1" x14ac:dyDescent="0.3">
      <c r="A7" s="340"/>
      <c r="B7" s="343"/>
      <c r="C7" s="30">
        <v>18</v>
      </c>
      <c r="D7" s="30">
        <v>18</v>
      </c>
      <c r="E7" s="30">
        <v>36</v>
      </c>
    </row>
    <row r="8" spans="1:5" ht="20.25" thickBot="1" x14ac:dyDescent="0.3">
      <c r="A8" s="31">
        <v>1</v>
      </c>
      <c r="B8" s="30">
        <v>2</v>
      </c>
      <c r="C8" s="30">
        <v>3</v>
      </c>
      <c r="D8" s="30">
        <v>4</v>
      </c>
      <c r="E8" s="30">
        <v>5</v>
      </c>
    </row>
    <row r="9" spans="1:5" ht="28.5" customHeight="1" thickBot="1" x14ac:dyDescent="0.3">
      <c r="A9" s="32"/>
      <c r="B9" s="332" t="s">
        <v>7</v>
      </c>
      <c r="C9" s="333"/>
      <c r="D9" s="333"/>
      <c r="E9" s="334"/>
    </row>
    <row r="10" spans="1:5" ht="18" thickBot="1" x14ac:dyDescent="0.3">
      <c r="A10" s="33">
        <v>1</v>
      </c>
      <c r="B10" s="13" t="s">
        <v>9</v>
      </c>
      <c r="C10" s="8">
        <v>4</v>
      </c>
      <c r="D10" s="8">
        <v>4</v>
      </c>
      <c r="E10" s="8">
        <v>144</v>
      </c>
    </row>
    <row r="11" spans="1:5" ht="18" thickBot="1" x14ac:dyDescent="0.3">
      <c r="A11" s="33">
        <v>2</v>
      </c>
      <c r="B11" s="13" t="s">
        <v>80</v>
      </c>
      <c r="C11" s="8">
        <v>4</v>
      </c>
      <c r="D11" s="8">
        <v>4</v>
      </c>
      <c r="E11" s="8">
        <v>144</v>
      </c>
    </row>
    <row r="12" spans="1:5" ht="18" thickBot="1" x14ac:dyDescent="0.3">
      <c r="A12" s="33">
        <v>3</v>
      </c>
      <c r="B12" s="13" t="s">
        <v>13</v>
      </c>
      <c r="C12" s="8">
        <v>3</v>
      </c>
      <c r="D12" s="8">
        <v>3</v>
      </c>
      <c r="E12" s="8">
        <v>108</v>
      </c>
    </row>
    <row r="13" spans="1:5" ht="18" thickBot="1" x14ac:dyDescent="0.3">
      <c r="A13" s="33">
        <v>4</v>
      </c>
      <c r="B13" s="13" t="s">
        <v>15</v>
      </c>
      <c r="C13" s="8">
        <v>1</v>
      </c>
      <c r="D13" s="8">
        <v>1</v>
      </c>
      <c r="E13" s="8">
        <v>36</v>
      </c>
    </row>
    <row r="14" spans="1:5" ht="18" thickBot="1" x14ac:dyDescent="0.3">
      <c r="A14" s="33">
        <v>5</v>
      </c>
      <c r="B14" s="13" t="s">
        <v>56</v>
      </c>
      <c r="C14" s="8">
        <v>2</v>
      </c>
      <c r="D14" s="8">
        <v>2</v>
      </c>
      <c r="E14" s="8">
        <v>72</v>
      </c>
    </row>
    <row r="15" spans="1:5" ht="18" thickBot="1" x14ac:dyDescent="0.3">
      <c r="A15" s="33">
        <v>6</v>
      </c>
      <c r="B15" s="13" t="s">
        <v>19</v>
      </c>
      <c r="C15" s="8">
        <v>1</v>
      </c>
      <c r="D15" s="8">
        <v>1</v>
      </c>
      <c r="E15" s="8">
        <v>36</v>
      </c>
    </row>
    <row r="16" spans="1:5" ht="18" thickBot="1" x14ac:dyDescent="0.3">
      <c r="A16" s="33">
        <v>7</v>
      </c>
      <c r="B16" s="13" t="s">
        <v>81</v>
      </c>
      <c r="C16" s="8">
        <v>1</v>
      </c>
      <c r="D16" s="8">
        <v>1</v>
      </c>
      <c r="E16" s="8">
        <v>36</v>
      </c>
    </row>
    <row r="17" spans="1:5" ht="18" thickBot="1" x14ac:dyDescent="0.3">
      <c r="A17" s="33">
        <v>8</v>
      </c>
      <c r="B17" s="13" t="s">
        <v>58</v>
      </c>
      <c r="C17" s="8">
        <v>2</v>
      </c>
      <c r="D17" s="8">
        <v>1</v>
      </c>
      <c r="E17" s="8">
        <v>54</v>
      </c>
    </row>
    <row r="18" spans="1:5" ht="18" thickBot="1" x14ac:dyDescent="0.3">
      <c r="A18" s="33">
        <v>9</v>
      </c>
      <c r="B18" s="13" t="s">
        <v>59</v>
      </c>
      <c r="C18" s="8">
        <v>1</v>
      </c>
      <c r="D18" s="8">
        <v>2</v>
      </c>
      <c r="E18" s="8">
        <v>54</v>
      </c>
    </row>
    <row r="19" spans="1:5" ht="18" thickBot="1" x14ac:dyDescent="0.3">
      <c r="A19" s="33">
        <v>10</v>
      </c>
      <c r="B19" s="13" t="s">
        <v>60</v>
      </c>
      <c r="C19" s="8">
        <v>1</v>
      </c>
      <c r="D19" s="8">
        <v>1</v>
      </c>
      <c r="E19" s="8">
        <v>36</v>
      </c>
    </row>
    <row r="20" spans="1:5" ht="18" thickBot="1" x14ac:dyDescent="0.3">
      <c r="A20" s="33">
        <v>11</v>
      </c>
      <c r="B20" s="13" t="s">
        <v>27</v>
      </c>
      <c r="C20" s="8">
        <v>2</v>
      </c>
      <c r="D20" s="8">
        <v>2</v>
      </c>
      <c r="E20" s="8">
        <v>72</v>
      </c>
    </row>
    <row r="21" spans="1:5" ht="18" thickBot="1" x14ac:dyDescent="0.3">
      <c r="A21" s="33">
        <v>12</v>
      </c>
      <c r="B21" s="13" t="s">
        <v>23</v>
      </c>
      <c r="C21" s="8">
        <v>0</v>
      </c>
      <c r="D21" s="8">
        <v>1</v>
      </c>
      <c r="E21" s="8">
        <v>18</v>
      </c>
    </row>
    <row r="22" spans="1:5" ht="18" thickBot="1" x14ac:dyDescent="0.3">
      <c r="A22" s="33">
        <v>13</v>
      </c>
      <c r="B22" s="13" t="s">
        <v>25</v>
      </c>
      <c r="C22" s="8">
        <v>1</v>
      </c>
      <c r="D22" s="8">
        <v>0</v>
      </c>
      <c r="E22" s="8">
        <v>18</v>
      </c>
    </row>
    <row r="23" spans="1:5" ht="18" thickBot="1" x14ac:dyDescent="0.3">
      <c r="A23" s="33">
        <v>14</v>
      </c>
      <c r="B23" s="13" t="s">
        <v>29</v>
      </c>
      <c r="C23" s="8">
        <v>2</v>
      </c>
      <c r="D23" s="8">
        <v>2</v>
      </c>
      <c r="E23" s="8">
        <v>72</v>
      </c>
    </row>
    <row r="24" spans="1:5" ht="20.25" thickBot="1" x14ac:dyDescent="0.3">
      <c r="A24" s="304" t="s">
        <v>82</v>
      </c>
      <c r="B24" s="306"/>
      <c r="C24" s="9">
        <v>25</v>
      </c>
      <c r="D24" s="9">
        <v>25</v>
      </c>
      <c r="E24" s="9">
        <v>900</v>
      </c>
    </row>
    <row r="25" spans="1:5" ht="15.75" thickBot="1" x14ac:dyDescent="0.3">
      <c r="A25" s="32"/>
    </row>
    <row r="26" spans="1:5" ht="28.5" customHeight="1" thickBot="1" x14ac:dyDescent="0.3">
      <c r="A26" s="35"/>
      <c r="B26" s="332" t="s">
        <v>31</v>
      </c>
      <c r="C26" s="333"/>
      <c r="D26" s="333"/>
      <c r="E26" s="334"/>
    </row>
    <row r="27" spans="1:5" ht="18" thickBot="1" x14ac:dyDescent="0.3">
      <c r="A27" s="33" t="s">
        <v>8</v>
      </c>
      <c r="B27" s="13" t="s">
        <v>83</v>
      </c>
      <c r="C27" s="8">
        <v>2</v>
      </c>
      <c r="D27" s="8">
        <v>2</v>
      </c>
      <c r="E27" s="8">
        <v>72</v>
      </c>
    </row>
    <row r="28" spans="1:5" ht="18" thickBot="1" x14ac:dyDescent="0.3">
      <c r="A28" s="33" t="s">
        <v>10</v>
      </c>
      <c r="B28" s="13" t="s">
        <v>84</v>
      </c>
      <c r="C28" s="8">
        <v>2</v>
      </c>
      <c r="D28" s="8">
        <v>2</v>
      </c>
      <c r="E28" s="8">
        <v>72</v>
      </c>
    </row>
    <row r="29" spans="1:5" ht="18" thickBot="1" x14ac:dyDescent="0.3">
      <c r="A29" s="33" t="s">
        <v>12</v>
      </c>
      <c r="B29" s="13" t="s">
        <v>85</v>
      </c>
      <c r="C29" s="8">
        <v>2</v>
      </c>
      <c r="D29" s="8">
        <v>2</v>
      </c>
      <c r="E29" s="8">
        <v>72</v>
      </c>
    </row>
    <row r="30" spans="1:5" ht="18" thickBot="1" x14ac:dyDescent="0.3">
      <c r="A30" s="33" t="s">
        <v>14</v>
      </c>
      <c r="B30" s="13" t="s">
        <v>58</v>
      </c>
      <c r="C30" s="8">
        <v>0</v>
      </c>
      <c r="D30" s="8">
        <v>1</v>
      </c>
      <c r="E30" s="8">
        <v>18</v>
      </c>
    </row>
    <row r="31" spans="1:5" ht="18" thickBot="1" x14ac:dyDescent="0.3">
      <c r="A31" s="33" t="s">
        <v>16</v>
      </c>
      <c r="B31" s="13" t="s">
        <v>60</v>
      </c>
      <c r="C31" s="8">
        <v>1</v>
      </c>
      <c r="D31" s="8">
        <v>0</v>
      </c>
      <c r="E31" s="8">
        <v>18</v>
      </c>
    </row>
    <row r="32" spans="1:5" ht="20.25" thickBot="1" x14ac:dyDescent="0.3">
      <c r="A32" s="304" t="s">
        <v>86</v>
      </c>
      <c r="B32" s="306"/>
      <c r="C32" s="9">
        <v>7</v>
      </c>
      <c r="D32" s="9">
        <v>7</v>
      </c>
      <c r="E32" s="9">
        <v>252</v>
      </c>
    </row>
    <row r="33" spans="1:5" ht="28.5" customHeight="1" thickBot="1" x14ac:dyDescent="0.3">
      <c r="A33" s="37"/>
      <c r="B33" s="332" t="s">
        <v>35</v>
      </c>
      <c r="C33" s="333"/>
      <c r="D33" s="333"/>
      <c r="E33" s="334"/>
    </row>
    <row r="34" spans="1:5" ht="32.25" thickBot="1" x14ac:dyDescent="0.3">
      <c r="A34" s="33" t="s">
        <v>8</v>
      </c>
      <c r="B34" s="13" t="s">
        <v>36</v>
      </c>
      <c r="C34" s="8">
        <v>4</v>
      </c>
      <c r="D34" s="8">
        <v>4</v>
      </c>
      <c r="E34" s="8">
        <v>144</v>
      </c>
    </row>
    <row r="35" spans="1:5" ht="18" thickBot="1" x14ac:dyDescent="0.3">
      <c r="A35" s="36"/>
      <c r="B35" s="34" t="s">
        <v>87</v>
      </c>
      <c r="C35" s="38"/>
      <c r="D35" s="38"/>
      <c r="E35" s="8">
        <v>1296</v>
      </c>
    </row>
    <row r="36" spans="1:5" ht="39.75" customHeight="1" thickBot="1" x14ac:dyDescent="0.3">
      <c r="A36" s="335" t="s">
        <v>38</v>
      </c>
      <c r="B36" s="336"/>
      <c r="C36" s="336"/>
      <c r="D36" s="336"/>
      <c r="E36" s="337"/>
    </row>
    <row r="37" spans="1:5" ht="32.25" thickBot="1" x14ac:dyDescent="0.3">
      <c r="A37" s="33" t="s">
        <v>8</v>
      </c>
      <c r="B37" s="13" t="s">
        <v>39</v>
      </c>
      <c r="C37" s="39"/>
      <c r="D37" s="40"/>
      <c r="E37" s="8">
        <v>36</v>
      </c>
    </row>
    <row r="38" spans="1:5" ht="18" thickBot="1" x14ac:dyDescent="0.3">
      <c r="A38" s="33" t="s">
        <v>10</v>
      </c>
      <c r="B38" s="13" t="s">
        <v>40</v>
      </c>
      <c r="C38" s="39"/>
      <c r="D38" s="40"/>
      <c r="E38" s="8">
        <v>36</v>
      </c>
    </row>
  </sheetData>
  <mergeCells count="12">
    <mergeCell ref="A1:A7"/>
    <mergeCell ref="B1:B7"/>
    <mergeCell ref="C1:E1"/>
    <mergeCell ref="C2:E2"/>
    <mergeCell ref="C3:E3"/>
    <mergeCell ref="C4:D5"/>
    <mergeCell ref="B9:E9"/>
    <mergeCell ref="B26:E26"/>
    <mergeCell ref="B33:E33"/>
    <mergeCell ref="A36:E36"/>
    <mergeCell ref="A24:B24"/>
    <mergeCell ref="A32:B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A28" sqref="A28"/>
    </sheetView>
  </sheetViews>
  <sheetFormatPr defaultRowHeight="15" x14ac:dyDescent="0.25"/>
  <cols>
    <col min="2" max="2" width="37" customWidth="1"/>
    <col min="5" max="5" width="19.28515625" customWidth="1"/>
  </cols>
  <sheetData>
    <row r="1" spans="1:5" ht="32.25" customHeight="1" thickBot="1" x14ac:dyDescent="0.3">
      <c r="A1" s="313" t="s">
        <v>0</v>
      </c>
      <c r="B1" s="341" t="s">
        <v>5</v>
      </c>
      <c r="C1" s="364" t="s">
        <v>72</v>
      </c>
      <c r="D1" s="365"/>
      <c r="E1" s="366"/>
    </row>
    <row r="2" spans="1:5" ht="19.5" thickBot="1" x14ac:dyDescent="0.3">
      <c r="A2" s="314"/>
      <c r="B2" s="342"/>
      <c r="C2" s="364" t="s">
        <v>2</v>
      </c>
      <c r="D2" s="365"/>
      <c r="E2" s="366"/>
    </row>
    <row r="3" spans="1:5" ht="19.5" thickBot="1" x14ac:dyDescent="0.3">
      <c r="A3" s="314"/>
      <c r="B3" s="342"/>
      <c r="C3" s="364" t="s">
        <v>88</v>
      </c>
      <c r="D3" s="365"/>
      <c r="E3" s="366"/>
    </row>
    <row r="4" spans="1:5" ht="30.75" thickBot="1" x14ac:dyDescent="0.3">
      <c r="A4" s="314"/>
      <c r="B4" s="342"/>
      <c r="C4" s="367" t="s">
        <v>74</v>
      </c>
      <c r="D4" s="368"/>
      <c r="E4" s="41" t="s">
        <v>89</v>
      </c>
    </row>
    <row r="5" spans="1:5" ht="45.75" thickBot="1" x14ac:dyDescent="0.3">
      <c r="A5" s="314"/>
      <c r="B5" s="342"/>
      <c r="C5" s="29" t="s">
        <v>77</v>
      </c>
      <c r="D5" s="41" t="s">
        <v>78</v>
      </c>
      <c r="E5" s="29" t="s">
        <v>79</v>
      </c>
    </row>
    <row r="6" spans="1:5" ht="20.25" thickBot="1" x14ac:dyDescent="0.3">
      <c r="A6" s="363"/>
      <c r="B6" s="343"/>
      <c r="C6" s="30">
        <v>18</v>
      </c>
      <c r="D6" s="30">
        <v>18</v>
      </c>
      <c r="E6" s="30">
        <v>36</v>
      </c>
    </row>
    <row r="7" spans="1:5" ht="20.25" thickBot="1" x14ac:dyDescent="0.3">
      <c r="A7" s="31">
        <v>1</v>
      </c>
      <c r="B7" s="30">
        <v>2</v>
      </c>
      <c r="C7" s="30">
        <v>3</v>
      </c>
      <c r="D7" s="30">
        <v>4</v>
      </c>
      <c r="E7" s="30">
        <v>5</v>
      </c>
    </row>
    <row r="8" spans="1:5" ht="18" thickBot="1" x14ac:dyDescent="0.3">
      <c r="A8" s="42"/>
      <c r="B8" s="360" t="s">
        <v>90</v>
      </c>
      <c r="C8" s="361"/>
      <c r="D8" s="361"/>
      <c r="E8" s="362"/>
    </row>
    <row r="9" spans="1:5" ht="18" thickBot="1" x14ac:dyDescent="0.3">
      <c r="A9" s="42"/>
      <c r="B9" s="360" t="s">
        <v>91</v>
      </c>
      <c r="C9" s="361"/>
      <c r="D9" s="361"/>
      <c r="E9" s="362"/>
    </row>
    <row r="10" spans="1:5" ht="16.5" thickBot="1" x14ac:dyDescent="0.3">
      <c r="A10" s="43">
        <v>1</v>
      </c>
      <c r="B10" s="13" t="s">
        <v>9</v>
      </c>
      <c r="C10" s="3">
        <v>4</v>
      </c>
      <c r="D10" s="3">
        <v>4</v>
      </c>
      <c r="E10" s="3">
        <v>144</v>
      </c>
    </row>
    <row r="11" spans="1:5" ht="16.5" thickBot="1" x14ac:dyDescent="0.3">
      <c r="A11" s="43">
        <v>2</v>
      </c>
      <c r="B11" s="13" t="s">
        <v>92</v>
      </c>
      <c r="C11" s="3">
        <v>4</v>
      </c>
      <c r="D11" s="3">
        <v>4</v>
      </c>
      <c r="E11" s="44">
        <v>144</v>
      </c>
    </row>
    <row r="12" spans="1:5" ht="16.5" thickBot="1" x14ac:dyDescent="0.3">
      <c r="A12" s="43">
        <v>3</v>
      </c>
      <c r="B12" s="13" t="s">
        <v>93</v>
      </c>
      <c r="C12" s="3">
        <v>3</v>
      </c>
      <c r="D12" s="3">
        <v>3</v>
      </c>
      <c r="E12" s="3">
        <v>108</v>
      </c>
    </row>
    <row r="13" spans="1:5" ht="16.5" thickBot="1" x14ac:dyDescent="0.3">
      <c r="A13" s="43">
        <v>4</v>
      </c>
      <c r="B13" s="13" t="s">
        <v>15</v>
      </c>
      <c r="C13" s="3">
        <v>1</v>
      </c>
      <c r="D13" s="3">
        <v>1</v>
      </c>
      <c r="E13" s="3">
        <v>36</v>
      </c>
    </row>
    <row r="14" spans="1:5" ht="16.5" thickBot="1" x14ac:dyDescent="0.3">
      <c r="A14" s="43">
        <v>5</v>
      </c>
      <c r="B14" s="13" t="s">
        <v>17</v>
      </c>
      <c r="C14" s="3">
        <v>2</v>
      </c>
      <c r="D14" s="3">
        <v>2</v>
      </c>
      <c r="E14" s="3">
        <v>72</v>
      </c>
    </row>
    <row r="15" spans="1:5" ht="16.5" thickBot="1" x14ac:dyDescent="0.3">
      <c r="A15" s="43">
        <v>6</v>
      </c>
      <c r="B15" s="13" t="s">
        <v>19</v>
      </c>
      <c r="C15" s="3">
        <v>1</v>
      </c>
      <c r="D15" s="3">
        <v>1</v>
      </c>
      <c r="E15" s="3">
        <v>36</v>
      </c>
    </row>
    <row r="16" spans="1:5" ht="16.5" thickBot="1" x14ac:dyDescent="0.3">
      <c r="A16" s="43">
        <v>7</v>
      </c>
      <c r="B16" s="13" t="s">
        <v>81</v>
      </c>
      <c r="C16" s="3">
        <v>1</v>
      </c>
      <c r="D16" s="3">
        <v>1</v>
      </c>
      <c r="E16" s="3">
        <v>36</v>
      </c>
    </row>
    <row r="17" spans="1:5" ht="16.5" thickBot="1" x14ac:dyDescent="0.3">
      <c r="A17" s="43">
        <v>8</v>
      </c>
      <c r="B17" s="13" t="s">
        <v>58</v>
      </c>
      <c r="C17" s="3">
        <v>2</v>
      </c>
      <c r="D17" s="3">
        <v>1</v>
      </c>
      <c r="E17" s="3">
        <v>54</v>
      </c>
    </row>
    <row r="18" spans="1:5" ht="16.5" thickBot="1" x14ac:dyDescent="0.3">
      <c r="A18" s="43">
        <v>9</v>
      </c>
      <c r="B18" s="13" t="s">
        <v>59</v>
      </c>
      <c r="C18" s="3">
        <v>1</v>
      </c>
      <c r="D18" s="3">
        <v>2</v>
      </c>
      <c r="E18" s="3">
        <v>54</v>
      </c>
    </row>
    <row r="19" spans="1:5" ht="32.25" thickBot="1" x14ac:dyDescent="0.3">
      <c r="A19" s="43">
        <v>10</v>
      </c>
      <c r="B19" s="13" t="s">
        <v>60</v>
      </c>
      <c r="C19" s="3">
        <v>1</v>
      </c>
      <c r="D19" s="3">
        <v>1</v>
      </c>
      <c r="E19" s="3">
        <v>36</v>
      </c>
    </row>
    <row r="20" spans="1:5" ht="16.5" thickBot="1" x14ac:dyDescent="0.3">
      <c r="A20" s="43">
        <v>11</v>
      </c>
      <c r="B20" s="13" t="s">
        <v>23</v>
      </c>
      <c r="C20" s="3">
        <v>1</v>
      </c>
      <c r="D20" s="3">
        <v>0</v>
      </c>
      <c r="E20" s="3">
        <v>18</v>
      </c>
    </row>
    <row r="21" spans="1:5" ht="16.5" thickBot="1" x14ac:dyDescent="0.3">
      <c r="A21" s="43">
        <v>12</v>
      </c>
      <c r="B21" s="13" t="s">
        <v>25</v>
      </c>
      <c r="C21" s="3">
        <v>0</v>
      </c>
      <c r="D21" s="3">
        <v>1</v>
      </c>
      <c r="E21" s="3">
        <v>18</v>
      </c>
    </row>
    <row r="22" spans="1:5" ht="16.5" thickBot="1" x14ac:dyDescent="0.3">
      <c r="A22" s="43">
        <v>13</v>
      </c>
      <c r="B22" s="13" t="s">
        <v>29</v>
      </c>
      <c r="C22" s="3">
        <v>2</v>
      </c>
      <c r="D22" s="3">
        <v>2</v>
      </c>
      <c r="E22" s="3">
        <v>72</v>
      </c>
    </row>
    <row r="23" spans="1:5" ht="18" thickBot="1" x14ac:dyDescent="0.3">
      <c r="A23" s="42"/>
      <c r="B23" s="360" t="s">
        <v>94</v>
      </c>
      <c r="C23" s="361"/>
      <c r="D23" s="361"/>
      <c r="E23" s="362"/>
    </row>
    <row r="24" spans="1:5" ht="16.5" thickBot="1" x14ac:dyDescent="0.3">
      <c r="A24" s="43">
        <v>1</v>
      </c>
      <c r="B24" s="13" t="s">
        <v>96</v>
      </c>
      <c r="C24" s="3">
        <v>1</v>
      </c>
      <c r="D24" s="3">
        <v>1</v>
      </c>
      <c r="E24" s="3">
        <v>36</v>
      </c>
    </row>
    <row r="25" spans="1:5" ht="31.5" customHeight="1" thickBot="1" x14ac:dyDescent="0.3">
      <c r="A25" s="354" t="s">
        <v>30</v>
      </c>
      <c r="B25" s="355"/>
      <c r="C25" s="3">
        <v>24</v>
      </c>
      <c r="D25" s="3">
        <v>24</v>
      </c>
      <c r="E25" s="3">
        <v>864</v>
      </c>
    </row>
    <row r="26" spans="1:5" ht="18" thickBot="1" x14ac:dyDescent="0.3">
      <c r="A26" s="360" t="s">
        <v>98</v>
      </c>
      <c r="B26" s="361"/>
      <c r="C26" s="361"/>
      <c r="D26" s="361"/>
      <c r="E26" s="362"/>
    </row>
    <row r="27" spans="1:5" ht="18" thickBot="1" x14ac:dyDescent="0.3">
      <c r="A27" s="360" t="s">
        <v>99</v>
      </c>
      <c r="B27" s="361"/>
      <c r="C27" s="361"/>
      <c r="D27" s="361"/>
      <c r="E27" s="362"/>
    </row>
    <row r="28" spans="1:5" ht="16.5" thickBot="1" x14ac:dyDescent="0.3">
      <c r="A28" s="43" t="s">
        <v>8</v>
      </c>
      <c r="B28" s="13" t="s">
        <v>100</v>
      </c>
      <c r="C28" s="3">
        <v>1</v>
      </c>
      <c r="D28" s="3">
        <v>0</v>
      </c>
      <c r="E28" s="3">
        <v>18</v>
      </c>
    </row>
    <row r="29" spans="1:5" ht="18" thickBot="1" x14ac:dyDescent="0.3">
      <c r="A29" s="43">
        <v>2</v>
      </c>
      <c r="B29" s="45" t="s">
        <v>105</v>
      </c>
      <c r="C29" s="44"/>
      <c r="D29" s="44"/>
      <c r="E29" s="8"/>
    </row>
    <row r="30" spans="1:5" ht="16.5" thickBot="1" x14ac:dyDescent="0.3">
      <c r="A30" s="43" t="s">
        <v>120</v>
      </c>
      <c r="B30" s="13" t="s">
        <v>106</v>
      </c>
      <c r="C30" s="3">
        <v>0</v>
      </c>
      <c r="D30" s="3">
        <v>1</v>
      </c>
      <c r="E30" s="3">
        <v>18</v>
      </c>
    </row>
    <row r="31" spans="1:5" ht="18" thickBot="1" x14ac:dyDescent="0.3">
      <c r="A31" s="360" t="s">
        <v>109</v>
      </c>
      <c r="B31" s="361"/>
      <c r="C31" s="361"/>
      <c r="D31" s="361"/>
      <c r="E31" s="362"/>
    </row>
    <row r="32" spans="1:5" ht="34.5" customHeight="1" thickBot="1" x14ac:dyDescent="0.3">
      <c r="A32" s="356" t="s">
        <v>121</v>
      </c>
      <c r="B32" s="357"/>
      <c r="C32" s="46">
        <v>7</v>
      </c>
      <c r="D32" s="46">
        <v>7</v>
      </c>
      <c r="E32" s="46">
        <v>252</v>
      </c>
    </row>
    <row r="33" spans="1:5" ht="16.5" thickBot="1" x14ac:dyDescent="0.3">
      <c r="A33" s="43" t="s">
        <v>8</v>
      </c>
      <c r="B33" s="13" t="s">
        <v>100</v>
      </c>
      <c r="C33" s="3">
        <v>1</v>
      </c>
      <c r="D33" s="3">
        <v>1</v>
      </c>
      <c r="E33" s="3">
        <v>36</v>
      </c>
    </row>
    <row r="34" spans="1:5" ht="16.5" thickBot="1" x14ac:dyDescent="0.3">
      <c r="A34" s="43" t="s">
        <v>10</v>
      </c>
      <c r="B34" s="13" t="s">
        <v>101</v>
      </c>
      <c r="C34" s="3">
        <v>2</v>
      </c>
      <c r="D34" s="3">
        <v>2</v>
      </c>
      <c r="E34" s="3">
        <v>72</v>
      </c>
    </row>
    <row r="35" spans="1:5" ht="16.5" thickBot="1" x14ac:dyDescent="0.3">
      <c r="A35" s="43" t="s">
        <v>12</v>
      </c>
      <c r="B35" s="13" t="s">
        <v>122</v>
      </c>
      <c r="C35" s="3">
        <v>2</v>
      </c>
      <c r="D35" s="3">
        <v>2</v>
      </c>
      <c r="E35" s="44">
        <v>72</v>
      </c>
    </row>
    <row r="36" spans="1:5" ht="32.25" thickBot="1" x14ac:dyDescent="0.3">
      <c r="A36" s="43" t="s">
        <v>14</v>
      </c>
      <c r="B36" s="13" t="s">
        <v>123</v>
      </c>
      <c r="C36" s="3">
        <v>2</v>
      </c>
      <c r="D36" s="3">
        <v>2</v>
      </c>
      <c r="E36" s="44">
        <v>72</v>
      </c>
    </row>
    <row r="37" spans="1:5" ht="19.5" customHeight="1" thickBot="1" x14ac:dyDescent="0.3">
      <c r="A37" s="358" t="s">
        <v>124</v>
      </c>
      <c r="B37" s="359"/>
      <c r="C37" s="44"/>
      <c r="D37" s="44"/>
      <c r="E37" s="44"/>
    </row>
    <row r="38" spans="1:5" ht="20.25" thickBot="1" x14ac:dyDescent="0.3">
      <c r="A38" s="354" t="s">
        <v>125</v>
      </c>
      <c r="B38" s="355"/>
      <c r="C38" s="9">
        <v>8</v>
      </c>
      <c r="D38" s="9">
        <v>8</v>
      </c>
      <c r="E38" s="9">
        <v>288</v>
      </c>
    </row>
    <row r="39" spans="1:5" ht="20.25" thickBot="1" x14ac:dyDescent="0.3">
      <c r="A39" s="354" t="s">
        <v>34</v>
      </c>
      <c r="B39" s="355"/>
      <c r="C39" s="9">
        <v>32</v>
      </c>
      <c r="D39" s="9">
        <v>32</v>
      </c>
      <c r="E39" s="9">
        <v>1152</v>
      </c>
    </row>
    <row r="40" spans="1:5" ht="16.5" thickBot="1" x14ac:dyDescent="0.3">
      <c r="A40" s="351" t="s">
        <v>126</v>
      </c>
      <c r="B40" s="352"/>
      <c r="C40" s="352"/>
      <c r="D40" s="352"/>
      <c r="E40" s="353"/>
    </row>
    <row r="41" spans="1:5" ht="39" thickBot="1" x14ac:dyDescent="0.3">
      <c r="A41" s="47"/>
      <c r="B41" s="9" t="s">
        <v>127</v>
      </c>
      <c r="C41" s="9">
        <v>4</v>
      </c>
      <c r="D41" s="9">
        <v>4</v>
      </c>
      <c r="E41" s="9">
        <v>144</v>
      </c>
    </row>
    <row r="42" spans="1:5" ht="31.5" customHeight="1" thickBot="1" x14ac:dyDescent="0.3">
      <c r="A42" s="354" t="s">
        <v>37</v>
      </c>
      <c r="B42" s="355"/>
      <c r="C42" s="9">
        <v>36</v>
      </c>
      <c r="D42" s="9">
        <v>36</v>
      </c>
      <c r="E42" s="9">
        <v>1296</v>
      </c>
    </row>
    <row r="43" spans="1:5" ht="31.5" customHeight="1" thickBot="1" x14ac:dyDescent="0.3">
      <c r="A43" s="351" t="s">
        <v>128</v>
      </c>
      <c r="B43" s="352"/>
      <c r="C43" s="352"/>
      <c r="D43" s="352"/>
      <c r="E43" s="353"/>
    </row>
    <row r="44" spans="1:5" ht="32.25" thickBot="1" x14ac:dyDescent="0.3">
      <c r="A44" s="43" t="s">
        <v>8</v>
      </c>
      <c r="B44" s="13" t="s">
        <v>39</v>
      </c>
      <c r="C44" s="3">
        <v>1</v>
      </c>
      <c r="D44" s="3">
        <v>1</v>
      </c>
      <c r="E44" s="44">
        <v>36</v>
      </c>
    </row>
    <row r="45" spans="1:5" ht="16.5" thickBot="1" x14ac:dyDescent="0.3">
      <c r="A45" s="43" t="s">
        <v>10</v>
      </c>
      <c r="B45" s="13" t="s">
        <v>40</v>
      </c>
      <c r="C45" s="3">
        <v>1</v>
      </c>
      <c r="D45" s="3">
        <v>1</v>
      </c>
      <c r="E45" s="44">
        <v>36</v>
      </c>
    </row>
  </sheetData>
  <mergeCells count="20">
    <mergeCell ref="B1:B6"/>
    <mergeCell ref="A26:E26"/>
    <mergeCell ref="A27:E27"/>
    <mergeCell ref="A1:A6"/>
    <mergeCell ref="C1:E1"/>
    <mergeCell ref="C2:E2"/>
    <mergeCell ref="C3:E3"/>
    <mergeCell ref="C4:D4"/>
    <mergeCell ref="B8:E8"/>
    <mergeCell ref="A31:E31"/>
    <mergeCell ref="A38:B38"/>
    <mergeCell ref="A39:B39"/>
    <mergeCell ref="B9:E9"/>
    <mergeCell ref="B23:E23"/>
    <mergeCell ref="A25:B25"/>
    <mergeCell ref="A40:E40"/>
    <mergeCell ref="A42:B42"/>
    <mergeCell ref="A43:E43"/>
    <mergeCell ref="A32:B32"/>
    <mergeCell ref="A37:B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2" workbookViewId="0">
      <selection activeCell="G41" sqref="G41"/>
    </sheetView>
  </sheetViews>
  <sheetFormatPr defaultRowHeight="15" x14ac:dyDescent="0.25"/>
  <cols>
    <col min="1" max="1" width="6.85546875" customWidth="1"/>
    <col min="2" max="2" width="39.85546875" customWidth="1"/>
    <col min="5" max="5" width="18.140625" customWidth="1"/>
  </cols>
  <sheetData>
    <row r="1" spans="1:5" ht="32.25" customHeight="1" thickBot="1" x14ac:dyDescent="0.3">
      <c r="A1" s="313" t="s">
        <v>0</v>
      </c>
      <c r="B1" s="341" t="s">
        <v>5</v>
      </c>
      <c r="C1" s="364" t="s">
        <v>72</v>
      </c>
      <c r="D1" s="365"/>
      <c r="E1" s="366"/>
    </row>
    <row r="2" spans="1:5" ht="19.5" thickBot="1" x14ac:dyDescent="0.3">
      <c r="A2" s="314"/>
      <c r="B2" s="342"/>
      <c r="C2" s="364" t="s">
        <v>2</v>
      </c>
      <c r="D2" s="365"/>
      <c r="E2" s="366"/>
    </row>
    <row r="3" spans="1:5" ht="19.5" thickBot="1" x14ac:dyDescent="0.3">
      <c r="A3" s="314"/>
      <c r="B3" s="342"/>
      <c r="C3" s="364" t="s">
        <v>88</v>
      </c>
      <c r="D3" s="365"/>
      <c r="E3" s="366"/>
    </row>
    <row r="4" spans="1:5" ht="30.75" thickBot="1" x14ac:dyDescent="0.3">
      <c r="A4" s="314"/>
      <c r="B4" s="342"/>
      <c r="C4" s="367" t="s">
        <v>74</v>
      </c>
      <c r="D4" s="368"/>
      <c r="E4" s="29" t="s">
        <v>89</v>
      </c>
    </row>
    <row r="5" spans="1:5" ht="45.75" thickBot="1" x14ac:dyDescent="0.3">
      <c r="A5" s="314"/>
      <c r="B5" s="342"/>
      <c r="C5" s="29" t="s">
        <v>77</v>
      </c>
      <c r="D5" s="29" t="s">
        <v>78</v>
      </c>
      <c r="E5" s="29" t="s">
        <v>79</v>
      </c>
    </row>
    <row r="6" spans="1:5" ht="20.25" thickBot="1" x14ac:dyDescent="0.3">
      <c r="A6" s="363"/>
      <c r="B6" s="343"/>
      <c r="C6" s="30">
        <v>18</v>
      </c>
      <c r="D6" s="30">
        <v>18</v>
      </c>
      <c r="E6" s="30">
        <v>36</v>
      </c>
    </row>
    <row r="7" spans="1:5" ht="20.25" thickBot="1" x14ac:dyDescent="0.3">
      <c r="A7" s="31">
        <v>1</v>
      </c>
      <c r="B7" s="30">
        <v>2</v>
      </c>
      <c r="C7" s="30">
        <v>3</v>
      </c>
      <c r="D7" s="30">
        <v>4</v>
      </c>
      <c r="E7" s="30">
        <v>5</v>
      </c>
    </row>
    <row r="8" spans="1:5" ht="18" thickBot="1" x14ac:dyDescent="0.3">
      <c r="A8" s="42"/>
      <c r="B8" s="360" t="s">
        <v>90</v>
      </c>
      <c r="C8" s="361"/>
      <c r="D8" s="361"/>
      <c r="E8" s="362"/>
    </row>
    <row r="9" spans="1:5" ht="18" thickBot="1" x14ac:dyDescent="0.3">
      <c r="A9" s="42"/>
      <c r="B9" s="360" t="s">
        <v>91</v>
      </c>
      <c r="C9" s="361"/>
      <c r="D9" s="361"/>
      <c r="E9" s="362"/>
    </row>
    <row r="10" spans="1:5" ht="16.5" thickBot="1" x14ac:dyDescent="0.3">
      <c r="A10" s="43">
        <v>1</v>
      </c>
      <c r="B10" s="13" t="s">
        <v>9</v>
      </c>
      <c r="C10" s="3">
        <v>4</v>
      </c>
      <c r="D10" s="3">
        <v>4</v>
      </c>
      <c r="E10" s="3">
        <v>144</v>
      </c>
    </row>
    <row r="11" spans="1:5" ht="16.5" thickBot="1" x14ac:dyDescent="0.3">
      <c r="A11" s="43">
        <v>2</v>
      </c>
      <c r="B11" s="13" t="s">
        <v>92</v>
      </c>
      <c r="C11" s="3">
        <v>4</v>
      </c>
      <c r="D11" s="3">
        <v>4</v>
      </c>
      <c r="E11" s="44">
        <v>144</v>
      </c>
    </row>
    <row r="12" spans="1:5" ht="16.5" thickBot="1" x14ac:dyDescent="0.3">
      <c r="A12" s="43">
        <v>3</v>
      </c>
      <c r="B12" s="13" t="s">
        <v>93</v>
      </c>
      <c r="C12" s="3">
        <v>3</v>
      </c>
      <c r="D12" s="3">
        <v>3</v>
      </c>
      <c r="E12" s="3">
        <v>108</v>
      </c>
    </row>
    <row r="13" spans="1:5" ht="16.5" thickBot="1" x14ac:dyDescent="0.3">
      <c r="A13" s="43">
        <v>4</v>
      </c>
      <c r="B13" s="13" t="s">
        <v>15</v>
      </c>
      <c r="C13" s="3">
        <v>1</v>
      </c>
      <c r="D13" s="3">
        <v>1</v>
      </c>
      <c r="E13" s="3">
        <v>36</v>
      </c>
    </row>
    <row r="14" spans="1:5" ht="16.5" thickBot="1" x14ac:dyDescent="0.3">
      <c r="A14" s="43">
        <v>5</v>
      </c>
      <c r="B14" s="13" t="s">
        <v>17</v>
      </c>
      <c r="C14" s="3">
        <v>2</v>
      </c>
      <c r="D14" s="3">
        <v>2</v>
      </c>
      <c r="E14" s="3">
        <v>72</v>
      </c>
    </row>
    <row r="15" spans="1:5" ht="16.5" thickBot="1" x14ac:dyDescent="0.3">
      <c r="A15" s="43">
        <v>6</v>
      </c>
      <c r="B15" s="13" t="s">
        <v>19</v>
      </c>
      <c r="C15" s="3">
        <v>1</v>
      </c>
      <c r="D15" s="3">
        <v>1</v>
      </c>
      <c r="E15" s="3">
        <v>36</v>
      </c>
    </row>
    <row r="16" spans="1:5" ht="16.5" thickBot="1" x14ac:dyDescent="0.3">
      <c r="A16" s="43">
        <v>7</v>
      </c>
      <c r="B16" s="13" t="s">
        <v>81</v>
      </c>
      <c r="C16" s="3">
        <v>1</v>
      </c>
      <c r="D16" s="3">
        <v>1</v>
      </c>
      <c r="E16" s="3">
        <v>36</v>
      </c>
    </row>
    <row r="17" spans="1:5" ht="16.5" thickBot="1" x14ac:dyDescent="0.3">
      <c r="A17" s="43">
        <v>8</v>
      </c>
      <c r="B17" s="13" t="s">
        <v>58</v>
      </c>
      <c r="C17" s="3">
        <v>2</v>
      </c>
      <c r="D17" s="3">
        <v>1</v>
      </c>
      <c r="E17" s="3">
        <v>54</v>
      </c>
    </row>
    <row r="18" spans="1:5" ht="16.5" thickBot="1" x14ac:dyDescent="0.3">
      <c r="A18" s="43">
        <v>9</v>
      </c>
      <c r="B18" s="13" t="s">
        <v>59</v>
      </c>
      <c r="C18" s="3">
        <v>1</v>
      </c>
      <c r="D18" s="3">
        <v>2</v>
      </c>
      <c r="E18" s="3">
        <v>54</v>
      </c>
    </row>
    <row r="19" spans="1:5" ht="16.5" thickBot="1" x14ac:dyDescent="0.3">
      <c r="A19" s="43">
        <v>10</v>
      </c>
      <c r="B19" s="13" t="s">
        <v>60</v>
      </c>
      <c r="C19" s="3">
        <v>1</v>
      </c>
      <c r="D19" s="3">
        <v>1</v>
      </c>
      <c r="E19" s="3">
        <v>36</v>
      </c>
    </row>
    <row r="20" spans="1:5" ht="16.5" thickBot="1" x14ac:dyDescent="0.3">
      <c r="A20" s="43">
        <v>11</v>
      </c>
      <c r="B20" s="13" t="s">
        <v>23</v>
      </c>
      <c r="C20" s="3">
        <v>1</v>
      </c>
      <c r="D20" s="3">
        <v>0</v>
      </c>
      <c r="E20" s="3">
        <v>18</v>
      </c>
    </row>
    <row r="21" spans="1:5" ht="16.5" thickBot="1" x14ac:dyDescent="0.3">
      <c r="A21" s="43">
        <v>12</v>
      </c>
      <c r="B21" s="13" t="s">
        <v>25</v>
      </c>
      <c r="C21" s="3">
        <v>0</v>
      </c>
      <c r="D21" s="3">
        <v>1</v>
      </c>
      <c r="E21" s="3">
        <v>18</v>
      </c>
    </row>
    <row r="22" spans="1:5" ht="16.5" thickBot="1" x14ac:dyDescent="0.3">
      <c r="A22" s="43">
        <v>13</v>
      </c>
      <c r="B22" s="13" t="s">
        <v>29</v>
      </c>
      <c r="C22" s="3">
        <v>2</v>
      </c>
      <c r="D22" s="3">
        <v>2</v>
      </c>
      <c r="E22" s="3">
        <v>72</v>
      </c>
    </row>
    <row r="23" spans="1:5" ht="18" thickBot="1" x14ac:dyDescent="0.3">
      <c r="A23" s="43"/>
      <c r="B23" s="360" t="s">
        <v>94</v>
      </c>
      <c r="C23" s="361"/>
      <c r="D23" s="361"/>
      <c r="E23" s="362"/>
    </row>
    <row r="24" spans="1:5" ht="16.5" thickBot="1" x14ac:dyDescent="0.3">
      <c r="A24" s="43">
        <v>1</v>
      </c>
      <c r="B24" s="13" t="s">
        <v>96</v>
      </c>
      <c r="C24" s="3">
        <v>1</v>
      </c>
      <c r="D24" s="3">
        <v>1</v>
      </c>
      <c r="E24" s="3">
        <v>36</v>
      </c>
    </row>
    <row r="25" spans="1:5" ht="31.5" customHeight="1" thickBot="1" x14ac:dyDescent="0.3">
      <c r="A25" s="354" t="s">
        <v>30</v>
      </c>
      <c r="B25" s="355"/>
      <c r="C25" s="9">
        <v>24</v>
      </c>
      <c r="D25" s="9">
        <v>24</v>
      </c>
      <c r="E25" s="9">
        <v>864</v>
      </c>
    </row>
    <row r="26" spans="1:5" ht="18" thickBot="1" x14ac:dyDescent="0.3">
      <c r="A26" s="360" t="s">
        <v>98</v>
      </c>
      <c r="B26" s="361"/>
      <c r="C26" s="361"/>
      <c r="D26" s="361"/>
      <c r="E26" s="362"/>
    </row>
    <row r="27" spans="1:5" ht="18" thickBot="1" x14ac:dyDescent="0.3">
      <c r="A27" s="360" t="s">
        <v>99</v>
      </c>
      <c r="B27" s="361"/>
      <c r="C27" s="361"/>
      <c r="D27" s="361"/>
      <c r="E27" s="362"/>
    </row>
    <row r="28" spans="1:5" ht="15.75" thickBot="1" x14ac:dyDescent="0.3">
      <c r="A28" s="48" t="s">
        <v>8</v>
      </c>
      <c r="B28" s="49" t="s">
        <v>129</v>
      </c>
      <c r="C28" s="44"/>
      <c r="D28" s="44"/>
      <c r="E28" s="44"/>
    </row>
    <row r="29" spans="1:5" ht="18" thickBot="1" x14ac:dyDescent="0.3">
      <c r="A29" s="43" t="s">
        <v>130</v>
      </c>
      <c r="B29" s="13" t="s">
        <v>101</v>
      </c>
      <c r="C29" s="44">
        <v>1</v>
      </c>
      <c r="D29" s="44">
        <v>1</v>
      </c>
      <c r="E29" s="8">
        <v>36</v>
      </c>
    </row>
    <row r="30" spans="1:5" ht="18" thickBot="1" x14ac:dyDescent="0.3">
      <c r="A30" s="360" t="s">
        <v>135</v>
      </c>
      <c r="B30" s="361"/>
      <c r="C30" s="361"/>
      <c r="D30" s="361"/>
      <c r="E30" s="362"/>
    </row>
    <row r="31" spans="1:5" ht="33.75" customHeight="1" thickBot="1" x14ac:dyDescent="0.3">
      <c r="A31" s="299" t="s">
        <v>131</v>
      </c>
      <c r="B31" s="301"/>
      <c r="C31" s="44">
        <v>7</v>
      </c>
      <c r="D31" s="44">
        <v>7</v>
      </c>
      <c r="E31" s="46">
        <v>252</v>
      </c>
    </row>
    <row r="32" spans="1:5" ht="16.5" thickBot="1" x14ac:dyDescent="0.3">
      <c r="A32" s="43" t="s">
        <v>8</v>
      </c>
      <c r="B32" s="13" t="s">
        <v>132</v>
      </c>
      <c r="C32" s="44">
        <v>1</v>
      </c>
      <c r="D32" s="44">
        <v>1</v>
      </c>
      <c r="E32" s="3">
        <v>36</v>
      </c>
    </row>
    <row r="33" spans="1:5" ht="32.25" thickBot="1" x14ac:dyDescent="0.3">
      <c r="A33" s="43" t="s">
        <v>10</v>
      </c>
      <c r="B33" s="13" t="s">
        <v>133</v>
      </c>
      <c r="C33" s="44">
        <v>2</v>
      </c>
      <c r="D33" s="44">
        <v>2</v>
      </c>
      <c r="E33" s="3">
        <v>72</v>
      </c>
    </row>
    <row r="34" spans="1:5" ht="32.25" thickBot="1" x14ac:dyDescent="0.3">
      <c r="A34" s="43" t="s">
        <v>12</v>
      </c>
      <c r="B34" s="13" t="s">
        <v>134</v>
      </c>
      <c r="C34" s="44">
        <v>4</v>
      </c>
      <c r="D34" s="3">
        <v>4</v>
      </c>
      <c r="E34" s="3">
        <v>144</v>
      </c>
    </row>
    <row r="35" spans="1:5" ht="20.25" customHeight="1" thickBot="1" x14ac:dyDescent="0.3">
      <c r="A35" s="360" t="s">
        <v>124</v>
      </c>
      <c r="B35" s="361"/>
      <c r="C35" s="361"/>
      <c r="D35" s="361"/>
      <c r="E35" s="362"/>
    </row>
    <row r="36" spans="1:5" ht="20.25" customHeight="1" thickBot="1" x14ac:dyDescent="0.3">
      <c r="A36" s="304" t="s">
        <v>125</v>
      </c>
      <c r="B36" s="305"/>
      <c r="C36" s="50">
        <v>8</v>
      </c>
      <c r="D36" s="50">
        <v>8</v>
      </c>
      <c r="E36" s="9">
        <v>288</v>
      </c>
    </row>
    <row r="37" spans="1:5" ht="20.25" customHeight="1" thickBot="1" x14ac:dyDescent="0.3">
      <c r="A37" s="304" t="s">
        <v>34</v>
      </c>
      <c r="B37" s="305"/>
      <c r="C37" s="50">
        <v>32</v>
      </c>
      <c r="D37" s="50">
        <v>32</v>
      </c>
      <c r="E37" s="9">
        <v>1152</v>
      </c>
    </row>
    <row r="38" spans="1:5" ht="16.5" customHeight="1" thickBot="1" x14ac:dyDescent="0.3">
      <c r="A38" s="360" t="s">
        <v>126</v>
      </c>
      <c r="B38" s="361"/>
      <c r="C38" s="361"/>
      <c r="D38" s="361"/>
      <c r="E38" s="362"/>
    </row>
    <row r="39" spans="1:5" ht="20.25" customHeight="1" thickBot="1" x14ac:dyDescent="0.3">
      <c r="A39" s="358" t="s">
        <v>127</v>
      </c>
      <c r="B39" s="369"/>
      <c r="C39" s="50">
        <v>4</v>
      </c>
      <c r="D39" s="50">
        <v>4</v>
      </c>
      <c r="E39" s="9">
        <v>144</v>
      </c>
    </row>
    <row r="40" spans="1:5" ht="28.5" customHeight="1" thickBot="1" x14ac:dyDescent="0.3">
      <c r="A40" s="373" t="s">
        <v>37</v>
      </c>
      <c r="B40" s="374"/>
      <c r="C40" s="50">
        <v>36</v>
      </c>
      <c r="D40" s="50">
        <v>36</v>
      </c>
      <c r="E40" s="9">
        <v>1296</v>
      </c>
    </row>
    <row r="41" spans="1:5" ht="31.5" customHeight="1" thickBot="1" x14ac:dyDescent="0.3">
      <c r="A41" s="370" t="s">
        <v>128</v>
      </c>
      <c r="B41" s="371"/>
      <c r="C41" s="371"/>
      <c r="D41" s="371"/>
      <c r="E41" s="372"/>
    </row>
    <row r="42" spans="1:5" ht="32.25" thickBot="1" x14ac:dyDescent="0.3">
      <c r="A42" s="43" t="s">
        <v>8</v>
      </c>
      <c r="B42" s="13" t="s">
        <v>39</v>
      </c>
      <c r="C42" s="44">
        <v>1</v>
      </c>
      <c r="D42" s="44">
        <v>1</v>
      </c>
      <c r="E42" s="44">
        <v>36</v>
      </c>
    </row>
    <row r="43" spans="1:5" ht="16.5" thickBot="1" x14ac:dyDescent="0.3">
      <c r="A43" s="43" t="s">
        <v>10</v>
      </c>
      <c r="B43" s="13" t="s">
        <v>40</v>
      </c>
      <c r="C43" s="3">
        <v>1</v>
      </c>
      <c r="D43" s="3">
        <v>1</v>
      </c>
      <c r="E43" s="44">
        <v>36</v>
      </c>
    </row>
  </sheetData>
  <mergeCells count="21">
    <mergeCell ref="B1:B6"/>
    <mergeCell ref="A26:E26"/>
    <mergeCell ref="A27:E27"/>
    <mergeCell ref="A1:A6"/>
    <mergeCell ref="C1:E1"/>
    <mergeCell ref="C2:E2"/>
    <mergeCell ref="C3:E3"/>
    <mergeCell ref="C4:D4"/>
    <mergeCell ref="B8:E8"/>
    <mergeCell ref="A38:E38"/>
    <mergeCell ref="A39:B39"/>
    <mergeCell ref="A41:E41"/>
    <mergeCell ref="A40:B40"/>
    <mergeCell ref="B9:E9"/>
    <mergeCell ref="B23:E23"/>
    <mergeCell ref="A25:B25"/>
    <mergeCell ref="A31:B31"/>
    <mergeCell ref="A30:E30"/>
    <mergeCell ref="A35:E35"/>
    <mergeCell ref="A36:B36"/>
    <mergeCell ref="A37:B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84" workbookViewId="0">
      <selection activeCell="C93" sqref="C93:C96"/>
    </sheetView>
  </sheetViews>
  <sheetFormatPr defaultRowHeight="15" x14ac:dyDescent="0.25"/>
  <cols>
    <col min="1" max="1" width="4.7109375" customWidth="1"/>
    <col min="2" max="2" width="16.5703125" customWidth="1"/>
    <col min="3" max="3" width="11.140625" customWidth="1"/>
    <col min="4" max="4" width="11.5703125" customWidth="1"/>
    <col min="5" max="5" width="10.85546875" customWidth="1"/>
    <col min="6" max="6" width="10.5703125" customWidth="1"/>
    <col min="8" max="8" width="5.28515625" customWidth="1"/>
    <col min="9" max="9" width="7.42578125" customWidth="1"/>
  </cols>
  <sheetData>
    <row r="1" spans="1:9" x14ac:dyDescent="0.25">
      <c r="C1" s="141"/>
      <c r="D1" s="141"/>
      <c r="E1" s="141"/>
      <c r="F1" s="141"/>
    </row>
    <row r="2" spans="1:9" ht="15.75" x14ac:dyDescent="0.25">
      <c r="A2" s="320" t="s">
        <v>190</v>
      </c>
      <c r="B2" s="320"/>
      <c r="C2" s="320"/>
      <c r="D2" s="320"/>
      <c r="E2" s="320"/>
      <c r="F2" s="320"/>
      <c r="G2" s="320"/>
      <c r="H2" s="320"/>
      <c r="I2" s="320"/>
    </row>
    <row r="3" spans="1:9" ht="16.5" thickBot="1" x14ac:dyDescent="0.3">
      <c r="A3" s="142"/>
      <c r="B3" s="142"/>
      <c r="C3" s="142"/>
      <c r="D3" s="142"/>
      <c r="E3" s="142"/>
      <c r="F3" s="141"/>
    </row>
    <row r="4" spans="1:9" ht="15.75" thickTop="1" x14ac:dyDescent="0.25">
      <c r="A4" s="482" t="s">
        <v>45</v>
      </c>
      <c r="B4" s="484" t="s">
        <v>46</v>
      </c>
      <c r="C4" s="475" t="s">
        <v>191</v>
      </c>
      <c r="D4" s="487"/>
      <c r="E4" s="487"/>
      <c r="F4" s="487"/>
      <c r="G4" s="487"/>
      <c r="H4" s="487"/>
      <c r="I4" s="488"/>
    </row>
    <row r="5" spans="1:9" x14ac:dyDescent="0.25">
      <c r="A5" s="483"/>
      <c r="B5" s="485"/>
      <c r="C5" s="476" t="s">
        <v>192</v>
      </c>
      <c r="D5" s="489"/>
      <c r="E5" s="489"/>
      <c r="F5" s="489"/>
      <c r="G5" s="489"/>
      <c r="H5" s="489"/>
      <c r="I5" s="490"/>
    </row>
    <row r="6" spans="1:9" ht="15.75" thickBot="1" x14ac:dyDescent="0.3">
      <c r="A6" s="483"/>
      <c r="B6" s="486"/>
      <c r="C6" s="491" t="s">
        <v>193</v>
      </c>
      <c r="D6" s="492"/>
      <c r="E6" s="492"/>
      <c r="F6" s="492"/>
      <c r="G6" s="492"/>
      <c r="H6" s="492"/>
      <c r="I6" s="493"/>
    </row>
    <row r="7" spans="1:9" ht="15.75" thickTop="1" x14ac:dyDescent="0.25">
      <c r="A7" s="483"/>
      <c r="B7" s="145" t="s">
        <v>47</v>
      </c>
      <c r="C7" s="1054" t="s">
        <v>139</v>
      </c>
      <c r="D7" s="198" t="s">
        <v>140</v>
      </c>
      <c r="E7" s="198" t="s">
        <v>141</v>
      </c>
      <c r="F7" s="218" t="s">
        <v>142</v>
      </c>
      <c r="G7" s="479" t="s">
        <v>194</v>
      </c>
      <c r="H7" s="478"/>
      <c r="I7" s="471"/>
    </row>
    <row r="8" spans="1:9" ht="15.75" thickBot="1" x14ac:dyDescent="0.3">
      <c r="A8" s="483"/>
      <c r="B8" s="145" t="s">
        <v>49</v>
      </c>
      <c r="C8" s="1055">
        <v>36</v>
      </c>
      <c r="D8" s="214">
        <v>36</v>
      </c>
      <c r="E8" s="214">
        <v>36</v>
      </c>
      <c r="F8" s="199">
        <v>31</v>
      </c>
      <c r="G8" s="480" t="s">
        <v>195</v>
      </c>
      <c r="H8" s="478"/>
      <c r="I8" s="481"/>
    </row>
    <row r="9" spans="1:9" ht="15.75" thickTop="1" x14ac:dyDescent="0.25">
      <c r="A9" s="483"/>
      <c r="B9" s="474" t="s">
        <v>196</v>
      </c>
      <c r="C9" s="1056" t="s">
        <v>50</v>
      </c>
      <c r="D9" s="475" t="s">
        <v>144</v>
      </c>
      <c r="E9" s="475" t="s">
        <v>145</v>
      </c>
      <c r="F9" s="475" t="s">
        <v>146</v>
      </c>
      <c r="G9" s="477" t="s">
        <v>197</v>
      </c>
      <c r="H9" s="468"/>
      <c r="I9" s="470" t="s">
        <v>198</v>
      </c>
    </row>
    <row r="10" spans="1:9" ht="15.75" thickBot="1" x14ac:dyDescent="0.3">
      <c r="A10" s="483"/>
      <c r="B10" s="474"/>
      <c r="C10" s="1057"/>
      <c r="D10" s="476"/>
      <c r="E10" s="476"/>
      <c r="F10" s="476"/>
      <c r="G10" s="478"/>
      <c r="H10" s="469"/>
      <c r="I10" s="471"/>
    </row>
    <row r="11" spans="1:9" ht="16.5" thickTop="1" thickBot="1" x14ac:dyDescent="0.3">
      <c r="A11" s="146">
        <v>1</v>
      </c>
      <c r="B11" s="147">
        <v>2</v>
      </c>
      <c r="C11" s="200">
        <v>3</v>
      </c>
      <c r="D11" s="215">
        <v>4</v>
      </c>
      <c r="E11" s="216">
        <v>5</v>
      </c>
      <c r="F11" s="219">
        <v>6</v>
      </c>
      <c r="G11" s="472">
        <v>7</v>
      </c>
      <c r="H11" s="472"/>
      <c r="I11" s="473"/>
    </row>
    <row r="12" spans="1:9" ht="15.75" thickTop="1" x14ac:dyDescent="0.25">
      <c r="A12" s="465" t="s">
        <v>51</v>
      </c>
      <c r="B12" s="466"/>
      <c r="C12" s="466"/>
      <c r="D12" s="466"/>
      <c r="E12" s="466"/>
      <c r="F12" s="466"/>
      <c r="G12" s="466"/>
      <c r="H12" s="466"/>
      <c r="I12" s="467"/>
    </row>
    <row r="13" spans="1:9" x14ac:dyDescent="0.25">
      <c r="A13" s="445" t="s">
        <v>9</v>
      </c>
      <c r="B13" s="446"/>
      <c r="C13" s="446"/>
      <c r="D13" s="446"/>
      <c r="E13" s="446"/>
      <c r="F13" s="446"/>
      <c r="G13" s="446"/>
      <c r="H13" s="446"/>
      <c r="I13" s="447"/>
    </row>
    <row r="14" spans="1:9" x14ac:dyDescent="0.25">
      <c r="A14" s="448">
        <v>1</v>
      </c>
      <c r="B14" s="426" t="s">
        <v>9</v>
      </c>
      <c r="C14" s="1058">
        <f>C8*C15</f>
        <v>108</v>
      </c>
      <c r="D14" s="148">
        <f>D8*D15</f>
        <v>108</v>
      </c>
      <c r="E14" s="148">
        <f>E8*E15</f>
        <v>108</v>
      </c>
      <c r="F14" s="148">
        <f>F8*F15</f>
        <v>93</v>
      </c>
      <c r="G14" s="152">
        <f>SUM(C14:F14)</f>
        <v>417</v>
      </c>
      <c r="H14" s="149"/>
      <c r="I14" s="151"/>
    </row>
    <row r="15" spans="1:9" x14ac:dyDescent="0.25">
      <c r="A15" s="459"/>
      <c r="B15" s="460"/>
      <c r="C15" s="1059">
        <v>3</v>
      </c>
      <c r="D15" s="153">
        <v>3</v>
      </c>
      <c r="E15" s="153">
        <v>3</v>
      </c>
      <c r="F15" s="153">
        <v>3</v>
      </c>
      <c r="G15" s="155"/>
      <c r="H15" s="154"/>
      <c r="I15" s="156"/>
    </row>
    <row r="16" spans="1:9" x14ac:dyDescent="0.25">
      <c r="A16" s="445" t="s">
        <v>52</v>
      </c>
      <c r="B16" s="446"/>
      <c r="C16" s="446"/>
      <c r="D16" s="446"/>
      <c r="E16" s="446"/>
      <c r="F16" s="446"/>
      <c r="G16" s="446"/>
      <c r="H16" s="446"/>
      <c r="I16" s="447"/>
    </row>
    <row r="17" spans="1:9" x14ac:dyDescent="0.25">
      <c r="A17" s="448">
        <v>2</v>
      </c>
      <c r="B17" s="463" t="s">
        <v>199</v>
      </c>
      <c r="C17" s="1058">
        <f>C18*C8</f>
        <v>72</v>
      </c>
      <c r="D17" s="148">
        <f>D18*D8</f>
        <v>72</v>
      </c>
      <c r="E17" s="148">
        <f>E18*E8</f>
        <v>72</v>
      </c>
      <c r="F17" s="148">
        <f>F18*F8</f>
        <v>62</v>
      </c>
      <c r="G17" s="152">
        <f>SUM(C17:F17)</f>
        <v>278</v>
      </c>
      <c r="H17" s="149"/>
      <c r="I17" s="150"/>
    </row>
    <row r="18" spans="1:9" x14ac:dyDescent="0.25">
      <c r="A18" s="459"/>
      <c r="B18" s="464"/>
      <c r="C18" s="1059">
        <v>2</v>
      </c>
      <c r="D18" s="153">
        <v>2</v>
      </c>
      <c r="E18" s="153">
        <v>2</v>
      </c>
      <c r="F18" s="153">
        <v>2</v>
      </c>
      <c r="G18" s="155"/>
      <c r="H18" s="154"/>
      <c r="I18" s="156"/>
    </row>
    <row r="19" spans="1:9" x14ac:dyDescent="0.25">
      <c r="A19" s="448">
        <v>3</v>
      </c>
      <c r="B19" s="426" t="s">
        <v>200</v>
      </c>
      <c r="C19" s="1058">
        <f>C8*C20</f>
        <v>72</v>
      </c>
      <c r="D19" s="148">
        <f>D8*D20</f>
        <v>72</v>
      </c>
      <c r="E19" s="148"/>
      <c r="F19" s="148"/>
      <c r="G19" s="152">
        <f>SUM(C19:F19)</f>
        <v>144</v>
      </c>
      <c r="H19" s="149"/>
      <c r="I19" s="150"/>
    </row>
    <row r="20" spans="1:9" x14ac:dyDescent="0.25">
      <c r="A20" s="459"/>
      <c r="B20" s="460"/>
      <c r="C20" s="1059">
        <v>2</v>
      </c>
      <c r="D20" s="153">
        <v>2</v>
      </c>
      <c r="E20" s="153"/>
      <c r="F20" s="153"/>
      <c r="G20" s="155"/>
      <c r="H20" s="154"/>
      <c r="I20" s="156"/>
    </row>
    <row r="21" spans="1:9" x14ac:dyDescent="0.25">
      <c r="A21" s="445" t="s">
        <v>54</v>
      </c>
      <c r="B21" s="446"/>
      <c r="C21" s="446"/>
      <c r="D21" s="446"/>
      <c r="E21" s="446"/>
      <c r="F21" s="446"/>
      <c r="G21" s="446"/>
      <c r="H21" s="446"/>
      <c r="I21" s="447"/>
    </row>
    <row r="22" spans="1:9" x14ac:dyDescent="0.25">
      <c r="A22" s="448">
        <v>4</v>
      </c>
      <c r="B22" s="463" t="s">
        <v>13</v>
      </c>
      <c r="C22" s="1058">
        <f>C8*C23</f>
        <v>108</v>
      </c>
      <c r="D22" s="148">
        <f>D8*D23</f>
        <v>108</v>
      </c>
      <c r="E22" s="148">
        <f>E8*E23</f>
        <v>72</v>
      </c>
      <c r="F22" s="148">
        <f>F8*F23</f>
        <v>62</v>
      </c>
      <c r="G22" s="152">
        <f>SUM(C22:F22)</f>
        <v>350</v>
      </c>
      <c r="H22" s="149"/>
      <c r="I22" s="150"/>
    </row>
    <row r="23" spans="1:9" x14ac:dyDescent="0.25">
      <c r="A23" s="459"/>
      <c r="B23" s="464"/>
      <c r="C23" s="1059">
        <v>3</v>
      </c>
      <c r="D23" s="153">
        <v>3</v>
      </c>
      <c r="E23" s="153">
        <v>2</v>
      </c>
      <c r="F23" s="153">
        <v>2</v>
      </c>
      <c r="G23" s="155"/>
      <c r="H23" s="154"/>
      <c r="I23" s="156"/>
    </row>
    <row r="24" spans="1:9" x14ac:dyDescent="0.25">
      <c r="A24" s="448">
        <v>5</v>
      </c>
      <c r="B24" s="463" t="s">
        <v>152</v>
      </c>
      <c r="C24" s="1058">
        <v>72</v>
      </c>
      <c r="D24" s="148"/>
      <c r="E24" s="148"/>
      <c r="F24" s="148"/>
      <c r="G24" s="152">
        <f>SUM(C24:F24)</f>
        <v>72</v>
      </c>
      <c r="H24" s="149"/>
      <c r="I24" s="150"/>
    </row>
    <row r="25" spans="1:9" x14ac:dyDescent="0.25">
      <c r="A25" s="459"/>
      <c r="B25" s="464"/>
      <c r="C25" s="1059">
        <v>2</v>
      </c>
      <c r="D25" s="153"/>
      <c r="E25" s="153"/>
      <c r="F25" s="153"/>
      <c r="G25" s="155"/>
      <c r="H25" s="154"/>
      <c r="I25" s="156"/>
    </row>
    <row r="26" spans="1:9" x14ac:dyDescent="0.25">
      <c r="A26" s="448">
        <v>6</v>
      </c>
      <c r="B26" s="426" t="s">
        <v>15</v>
      </c>
      <c r="C26" s="1058">
        <f>C8*C27</f>
        <v>36</v>
      </c>
      <c r="D26" s="148">
        <f>D8*D27</f>
        <v>36</v>
      </c>
      <c r="E26" s="148"/>
      <c r="F26" s="148"/>
      <c r="G26" s="152">
        <f>SUM(C26:F26)</f>
        <v>72</v>
      </c>
      <c r="H26" s="149"/>
      <c r="I26" s="150"/>
    </row>
    <row r="27" spans="1:9" x14ac:dyDescent="0.25">
      <c r="A27" s="459"/>
      <c r="B27" s="460"/>
      <c r="C27" s="1059">
        <v>1</v>
      </c>
      <c r="D27" s="153">
        <v>1</v>
      </c>
      <c r="E27" s="153"/>
      <c r="F27" s="153"/>
      <c r="G27" s="155"/>
      <c r="H27" s="154"/>
      <c r="I27" s="156"/>
    </row>
    <row r="28" spans="1:9" x14ac:dyDescent="0.25">
      <c r="A28" s="445" t="s">
        <v>55</v>
      </c>
      <c r="B28" s="446"/>
      <c r="C28" s="446"/>
      <c r="D28" s="446"/>
      <c r="E28" s="446"/>
      <c r="F28" s="446"/>
      <c r="G28" s="446"/>
      <c r="H28" s="446"/>
      <c r="I28" s="447"/>
    </row>
    <row r="29" spans="1:9" ht="15.75" x14ac:dyDescent="0.25">
      <c r="A29" s="448">
        <v>7</v>
      </c>
      <c r="B29" s="412" t="s">
        <v>56</v>
      </c>
      <c r="C29" s="1060">
        <f>C8*C30</f>
        <v>72</v>
      </c>
      <c r="D29" s="157">
        <f>D8*D30</f>
        <v>72</v>
      </c>
      <c r="E29" s="157">
        <f>E8*E30</f>
        <v>72</v>
      </c>
      <c r="F29" s="148"/>
      <c r="G29" s="159">
        <f>SUM(C29:F29)</f>
        <v>216</v>
      </c>
      <c r="H29" s="149"/>
      <c r="I29" s="151"/>
    </row>
    <row r="30" spans="1:9" ht="15.75" x14ac:dyDescent="0.25">
      <c r="A30" s="459"/>
      <c r="B30" s="413"/>
      <c r="C30" s="1061">
        <v>2</v>
      </c>
      <c r="D30" s="160">
        <v>2</v>
      </c>
      <c r="E30" s="160">
        <v>2</v>
      </c>
      <c r="F30" s="161"/>
      <c r="G30" s="162"/>
      <c r="H30" s="154"/>
      <c r="I30" s="156"/>
    </row>
    <row r="31" spans="1:9" ht="15.75" x14ac:dyDescent="0.25">
      <c r="A31" s="448">
        <v>8</v>
      </c>
      <c r="B31" s="412" t="s">
        <v>19</v>
      </c>
      <c r="C31" s="1060">
        <f>C8*C32</f>
        <v>54</v>
      </c>
      <c r="D31" s="157">
        <f>D8*D32</f>
        <v>54</v>
      </c>
      <c r="E31" s="157">
        <f>E8*E32</f>
        <v>36</v>
      </c>
      <c r="F31" s="148"/>
      <c r="G31" s="159">
        <f>SUM(C31:F31)</f>
        <v>144</v>
      </c>
      <c r="H31" s="149"/>
      <c r="I31" s="151"/>
    </row>
    <row r="32" spans="1:9" ht="15.75" x14ac:dyDescent="0.25">
      <c r="A32" s="459"/>
      <c r="B32" s="413"/>
      <c r="C32" s="1061">
        <v>1.5</v>
      </c>
      <c r="D32" s="160">
        <v>1.5</v>
      </c>
      <c r="E32" s="160">
        <v>1</v>
      </c>
      <c r="F32" s="161"/>
      <c r="G32" s="162"/>
      <c r="H32" s="154"/>
      <c r="I32" s="156"/>
    </row>
    <row r="33" spans="1:9" ht="15.75" x14ac:dyDescent="0.25">
      <c r="A33" s="448">
        <v>9</v>
      </c>
      <c r="B33" s="412" t="s">
        <v>154</v>
      </c>
      <c r="C33" s="1060">
        <v>54</v>
      </c>
      <c r="D33" s="148"/>
      <c r="E33" s="148"/>
      <c r="F33" s="148"/>
      <c r="G33" s="159">
        <v>54</v>
      </c>
      <c r="H33" s="149"/>
      <c r="I33" s="150"/>
    </row>
    <row r="34" spans="1:9" ht="15.75" x14ac:dyDescent="0.25">
      <c r="A34" s="459"/>
      <c r="B34" s="413"/>
      <c r="C34" s="1061">
        <v>1.5</v>
      </c>
      <c r="D34" s="161"/>
      <c r="E34" s="161"/>
      <c r="F34" s="161"/>
      <c r="G34" s="162"/>
      <c r="H34" s="154"/>
      <c r="I34" s="156"/>
    </row>
    <row r="35" spans="1:9" ht="15.75" x14ac:dyDescent="0.25">
      <c r="A35" s="448">
        <v>10</v>
      </c>
      <c r="B35" s="412" t="s">
        <v>155</v>
      </c>
      <c r="C35" s="1058"/>
      <c r="D35" s="157">
        <v>54</v>
      </c>
      <c r="E35" s="148"/>
      <c r="F35" s="148"/>
      <c r="G35" s="159">
        <v>54</v>
      </c>
      <c r="H35" s="149"/>
      <c r="I35" s="150"/>
    </row>
    <row r="36" spans="1:9" ht="15.75" x14ac:dyDescent="0.25">
      <c r="A36" s="459"/>
      <c r="B36" s="413"/>
      <c r="C36" s="1062"/>
      <c r="D36" s="160">
        <v>1.5</v>
      </c>
      <c r="E36" s="161"/>
      <c r="F36" s="161"/>
      <c r="G36" s="162"/>
      <c r="H36" s="154"/>
      <c r="I36" s="156"/>
    </row>
    <row r="37" spans="1:9" ht="15.75" x14ac:dyDescent="0.25">
      <c r="A37" s="448">
        <v>11</v>
      </c>
      <c r="B37" s="412" t="s">
        <v>81</v>
      </c>
      <c r="C37" s="1058"/>
      <c r="D37" s="148"/>
      <c r="E37" s="157">
        <v>54</v>
      </c>
      <c r="F37" s="148"/>
      <c r="G37" s="159">
        <v>54</v>
      </c>
      <c r="H37" s="149"/>
      <c r="I37" s="150"/>
    </row>
    <row r="38" spans="1:9" ht="15.75" x14ac:dyDescent="0.25">
      <c r="A38" s="459"/>
      <c r="B38" s="413"/>
      <c r="C38" s="1062"/>
      <c r="D38" s="161"/>
      <c r="E38" s="160">
        <v>1.5</v>
      </c>
      <c r="F38" s="161"/>
      <c r="G38" s="162"/>
      <c r="H38" s="154"/>
      <c r="I38" s="156"/>
    </row>
    <row r="39" spans="1:9" ht="15.75" x14ac:dyDescent="0.25">
      <c r="A39" s="448">
        <v>12</v>
      </c>
      <c r="B39" s="412" t="s">
        <v>156</v>
      </c>
      <c r="C39" s="1058"/>
      <c r="D39" s="148"/>
      <c r="E39" s="148"/>
      <c r="F39" s="157">
        <v>62</v>
      </c>
      <c r="G39" s="159">
        <v>62</v>
      </c>
      <c r="H39" s="149"/>
      <c r="I39" s="150"/>
    </row>
    <row r="40" spans="1:9" ht="15.75" x14ac:dyDescent="0.25">
      <c r="A40" s="459"/>
      <c r="B40" s="413"/>
      <c r="C40" s="1062"/>
      <c r="D40" s="161"/>
      <c r="E40" s="161"/>
      <c r="F40" s="160">
        <v>2</v>
      </c>
      <c r="G40" s="162"/>
      <c r="H40" s="154"/>
      <c r="I40" s="156"/>
    </row>
    <row r="41" spans="1:9" x14ac:dyDescent="0.25">
      <c r="A41" s="445" t="s">
        <v>57</v>
      </c>
      <c r="B41" s="446"/>
      <c r="C41" s="446"/>
      <c r="D41" s="446"/>
      <c r="E41" s="446"/>
      <c r="F41" s="446"/>
      <c r="G41" s="446"/>
      <c r="H41" s="446"/>
      <c r="I41" s="447"/>
    </row>
    <row r="42" spans="1:9" ht="15.75" x14ac:dyDescent="0.25">
      <c r="A42" s="448">
        <v>13</v>
      </c>
      <c r="B42" s="426" t="s">
        <v>58</v>
      </c>
      <c r="C42" s="1060">
        <f>C43*C8</f>
        <v>72</v>
      </c>
      <c r="D42" s="157">
        <f>D43*D8</f>
        <v>72</v>
      </c>
      <c r="E42" s="148"/>
      <c r="F42" s="148"/>
      <c r="G42" s="159">
        <f>SUM(C42:F42)</f>
        <v>144</v>
      </c>
      <c r="H42" s="149"/>
      <c r="I42" s="150"/>
    </row>
    <row r="43" spans="1:9" ht="15.75" x14ac:dyDescent="0.25">
      <c r="A43" s="459"/>
      <c r="B43" s="460"/>
      <c r="C43" s="1061">
        <v>2</v>
      </c>
      <c r="D43" s="160">
        <v>2</v>
      </c>
      <c r="E43" s="161"/>
      <c r="F43" s="161"/>
      <c r="G43" s="162"/>
      <c r="H43" s="154"/>
      <c r="I43" s="156"/>
    </row>
    <row r="44" spans="1:9" ht="15.75" x14ac:dyDescent="0.25">
      <c r="A44" s="448">
        <v>14</v>
      </c>
      <c r="B44" s="426" t="s">
        <v>59</v>
      </c>
      <c r="C44" s="1060">
        <f>C8*C45</f>
        <v>72</v>
      </c>
      <c r="D44" s="157">
        <f>D8*D45</f>
        <v>72</v>
      </c>
      <c r="E44" s="157">
        <f>E8*E45</f>
        <v>36</v>
      </c>
      <c r="F44" s="148"/>
      <c r="G44" s="159">
        <f>SUM(C44:F44)</f>
        <v>180</v>
      </c>
      <c r="H44" s="149"/>
      <c r="I44" s="150"/>
    </row>
    <row r="45" spans="1:9" ht="15.75" x14ac:dyDescent="0.25">
      <c r="A45" s="459"/>
      <c r="B45" s="460"/>
      <c r="C45" s="1061">
        <v>2</v>
      </c>
      <c r="D45" s="160">
        <v>2</v>
      </c>
      <c r="E45" s="160">
        <v>1</v>
      </c>
      <c r="F45" s="161"/>
      <c r="G45" s="162"/>
      <c r="H45" s="154"/>
      <c r="I45" s="156"/>
    </row>
    <row r="46" spans="1:9" ht="15.75" x14ac:dyDescent="0.25">
      <c r="A46" s="448">
        <v>15</v>
      </c>
      <c r="B46" s="426" t="s">
        <v>60</v>
      </c>
      <c r="C46" s="1060">
        <f>C8*C47</f>
        <v>72</v>
      </c>
      <c r="D46" s="157">
        <f>D8*D47</f>
        <v>72</v>
      </c>
      <c r="E46" s="148"/>
      <c r="F46" s="148"/>
      <c r="G46" s="159">
        <f>SUM(C46:F46)</f>
        <v>144</v>
      </c>
      <c r="H46" s="149"/>
      <c r="I46" s="150"/>
    </row>
    <row r="47" spans="1:9" ht="15.75" x14ac:dyDescent="0.25">
      <c r="A47" s="459"/>
      <c r="B47" s="460"/>
      <c r="C47" s="1061">
        <v>2</v>
      </c>
      <c r="D47" s="160">
        <v>2</v>
      </c>
      <c r="E47" s="161"/>
      <c r="F47" s="161"/>
      <c r="G47" s="162"/>
      <c r="H47" s="154"/>
      <c r="I47" s="156"/>
    </row>
    <row r="48" spans="1:9" x14ac:dyDescent="0.25">
      <c r="A48" s="445" t="s">
        <v>61</v>
      </c>
      <c r="B48" s="446"/>
      <c r="C48" s="446"/>
      <c r="D48" s="446"/>
      <c r="E48" s="446"/>
      <c r="F48" s="446"/>
      <c r="G48" s="446"/>
      <c r="H48" s="446"/>
      <c r="I48" s="447"/>
    </row>
    <row r="49" spans="1:9" ht="15.75" x14ac:dyDescent="0.25">
      <c r="A49" s="448">
        <v>16</v>
      </c>
      <c r="B49" s="426" t="s">
        <v>25</v>
      </c>
      <c r="C49" s="1060">
        <v>36</v>
      </c>
      <c r="D49" s="148"/>
      <c r="E49" s="148"/>
      <c r="F49" s="148"/>
      <c r="G49" s="159">
        <v>36</v>
      </c>
      <c r="H49" s="149"/>
      <c r="I49" s="150"/>
    </row>
    <row r="50" spans="1:9" ht="15.75" x14ac:dyDescent="0.25">
      <c r="A50" s="459"/>
      <c r="B50" s="460"/>
      <c r="C50" s="1061">
        <v>1</v>
      </c>
      <c r="D50" s="155"/>
      <c r="E50" s="155"/>
      <c r="F50" s="155"/>
      <c r="G50" s="162"/>
      <c r="H50" s="154"/>
      <c r="I50" s="156"/>
    </row>
    <row r="51" spans="1:9" ht="15.75" x14ac:dyDescent="0.25">
      <c r="A51" s="448">
        <v>17</v>
      </c>
      <c r="B51" s="461" t="s">
        <v>23</v>
      </c>
      <c r="C51" s="1060">
        <v>36</v>
      </c>
      <c r="D51" s="148"/>
      <c r="E51" s="148"/>
      <c r="F51" s="148"/>
      <c r="G51" s="159">
        <v>36</v>
      </c>
      <c r="H51" s="149"/>
      <c r="I51" s="150"/>
    </row>
    <row r="52" spans="1:9" ht="15.75" x14ac:dyDescent="0.25">
      <c r="A52" s="459"/>
      <c r="B52" s="462"/>
      <c r="C52" s="1061">
        <v>1</v>
      </c>
      <c r="D52" s="155"/>
      <c r="E52" s="155"/>
      <c r="F52" s="155"/>
      <c r="G52" s="162"/>
      <c r="H52" s="154"/>
      <c r="I52" s="156"/>
    </row>
    <row r="53" spans="1:9" x14ac:dyDescent="0.25">
      <c r="A53" s="445" t="s">
        <v>64</v>
      </c>
      <c r="B53" s="446"/>
      <c r="C53" s="446"/>
      <c r="D53" s="446"/>
      <c r="E53" s="446"/>
      <c r="F53" s="446"/>
      <c r="G53" s="446"/>
      <c r="H53" s="446"/>
      <c r="I53" s="447"/>
    </row>
    <row r="54" spans="1:9" ht="15.75" x14ac:dyDescent="0.25">
      <c r="A54" s="448">
        <v>18</v>
      </c>
      <c r="B54" s="426" t="s">
        <v>29</v>
      </c>
      <c r="C54" s="1060">
        <f>C8*C55</f>
        <v>72</v>
      </c>
      <c r="D54" s="157">
        <f>D8*D55</f>
        <v>72</v>
      </c>
      <c r="E54" s="157">
        <f>E8*E55</f>
        <v>72</v>
      </c>
      <c r="F54" s="157">
        <f>F8*F55</f>
        <v>62</v>
      </c>
      <c r="G54" s="159">
        <f>SUM(C54:F54)</f>
        <v>278</v>
      </c>
      <c r="H54" s="149"/>
      <c r="I54" s="150"/>
    </row>
    <row r="55" spans="1:9" ht="15.75" thickBot="1" x14ac:dyDescent="0.3">
      <c r="A55" s="449"/>
      <c r="B55" s="450"/>
      <c r="C55" s="1063">
        <v>2</v>
      </c>
      <c r="D55" s="163">
        <v>2</v>
      </c>
      <c r="E55" s="163">
        <v>2</v>
      </c>
      <c r="F55" s="163">
        <v>2</v>
      </c>
      <c r="G55" s="165"/>
      <c r="H55" s="166"/>
      <c r="I55" s="167"/>
    </row>
    <row r="56" spans="1:9" ht="16.5" thickTop="1" x14ac:dyDescent="0.25">
      <c r="A56" s="451" t="s">
        <v>65</v>
      </c>
      <c r="B56" s="452"/>
      <c r="C56" s="1064">
        <f>C57*C8</f>
        <v>1008</v>
      </c>
      <c r="D56" s="201">
        <f>D57*D8</f>
        <v>864</v>
      </c>
      <c r="E56" s="201">
        <f>E57*E8</f>
        <v>522</v>
      </c>
      <c r="F56" s="201">
        <f>F57*F8</f>
        <v>341</v>
      </c>
      <c r="G56" s="455">
        <f>SUM(C56:F56)</f>
        <v>2735</v>
      </c>
      <c r="H56" s="455"/>
      <c r="I56" s="456"/>
    </row>
    <row r="57" spans="1:9" ht="16.5" thickBot="1" x14ac:dyDescent="0.3">
      <c r="A57" s="453"/>
      <c r="B57" s="454"/>
      <c r="C57" s="1065">
        <f>C55+C45+C52+C50+C47+C43+C40+C38+C36+C34+C32+C30+C27+C25+C23+C20+C18+C15</f>
        <v>28</v>
      </c>
      <c r="D57" s="202">
        <f>D55+D45+D52+D50+D47+D43+D40+D38+D36+D34+D32+D30+D27+D25+D23+D20+D18+D15</f>
        <v>24</v>
      </c>
      <c r="E57" s="202">
        <f>E55+E45+E52+E50+E47+E43+E40+E38+E36+E34+E32+E30+E27+E25+E23+E20+E18+E15</f>
        <v>14.5</v>
      </c>
      <c r="F57" s="202">
        <f>F55+F45+F52+F50+F47+F43+F40+F38+F36+F34+F32+F30+F27+F25+F23+F20+F18+F15</f>
        <v>11</v>
      </c>
      <c r="G57" s="457"/>
      <c r="H57" s="457"/>
      <c r="I57" s="458"/>
    </row>
    <row r="58" spans="1:9" ht="15.75" thickTop="1" x14ac:dyDescent="0.25">
      <c r="A58" s="168">
        <v>1</v>
      </c>
      <c r="B58" s="169">
        <v>2</v>
      </c>
      <c r="C58" s="203">
        <v>3</v>
      </c>
      <c r="D58" s="169">
        <v>4</v>
      </c>
      <c r="E58" s="203">
        <v>5</v>
      </c>
      <c r="F58" s="169">
        <v>6</v>
      </c>
      <c r="G58" s="432">
        <v>7</v>
      </c>
      <c r="H58" s="432"/>
      <c r="I58" s="433"/>
    </row>
    <row r="59" spans="1:9" x14ac:dyDescent="0.25">
      <c r="A59" s="434" t="s">
        <v>201</v>
      </c>
      <c r="B59" s="435"/>
      <c r="C59" s="435"/>
      <c r="D59" s="435"/>
      <c r="E59" s="435"/>
      <c r="F59" s="435"/>
      <c r="G59" s="435"/>
      <c r="H59" s="435"/>
      <c r="I59" s="436"/>
    </row>
    <row r="60" spans="1:9" x14ac:dyDescent="0.25">
      <c r="A60" s="437" t="s">
        <v>202</v>
      </c>
      <c r="B60" s="438"/>
      <c r="C60" s="438"/>
      <c r="D60" s="438"/>
      <c r="E60" s="438"/>
      <c r="F60" s="438"/>
      <c r="G60" s="438"/>
      <c r="H60" s="438"/>
      <c r="I60" s="439"/>
    </row>
    <row r="61" spans="1:9" ht="15.75" thickBot="1" x14ac:dyDescent="0.3">
      <c r="A61" s="440"/>
      <c r="B61" s="441"/>
      <c r="C61" s="441"/>
      <c r="D61" s="441"/>
      <c r="E61" s="441"/>
      <c r="F61" s="441"/>
      <c r="G61" s="441"/>
      <c r="H61" s="441"/>
      <c r="I61" s="442"/>
    </row>
    <row r="62" spans="1:9" ht="16.5" thickTop="1" x14ac:dyDescent="0.25">
      <c r="A62" s="443">
        <v>1</v>
      </c>
      <c r="B62" s="444" t="s">
        <v>56</v>
      </c>
      <c r="C62" s="1066">
        <f>C63*C8</f>
        <v>36</v>
      </c>
      <c r="D62" s="221">
        <f t="shared" ref="D62:F62" si="0">D63*D8</f>
        <v>72</v>
      </c>
      <c r="E62" s="221">
        <f t="shared" si="0"/>
        <v>72</v>
      </c>
      <c r="F62" s="221">
        <f t="shared" si="0"/>
        <v>124</v>
      </c>
      <c r="G62" s="170"/>
      <c r="H62" s="171"/>
      <c r="I62" s="172">
        <f>SUM(C62:F62)</f>
        <v>304</v>
      </c>
    </row>
    <row r="63" spans="1:9" ht="15.75" x14ac:dyDescent="0.25">
      <c r="A63" s="411"/>
      <c r="B63" s="413"/>
      <c r="C63" s="1061">
        <v>1</v>
      </c>
      <c r="D63" s="160">
        <v>2</v>
      </c>
      <c r="E63" s="160">
        <v>2</v>
      </c>
      <c r="F63" s="160">
        <v>4</v>
      </c>
      <c r="G63" s="174"/>
      <c r="H63" s="175"/>
      <c r="I63" s="176"/>
    </row>
    <row r="64" spans="1:9" ht="15.75" x14ac:dyDescent="0.25">
      <c r="A64" s="410">
        <v>2</v>
      </c>
      <c r="B64" s="412" t="s">
        <v>19</v>
      </c>
      <c r="C64" s="1067">
        <f>C65*C8</f>
        <v>54</v>
      </c>
      <c r="D64" s="222">
        <f t="shared" ref="D64:F64" si="1">D65*D8</f>
        <v>54</v>
      </c>
      <c r="E64" s="222">
        <f t="shared" si="1"/>
        <v>108</v>
      </c>
      <c r="F64" s="222">
        <f t="shared" si="1"/>
        <v>124</v>
      </c>
      <c r="G64" s="177"/>
      <c r="H64" s="178"/>
      <c r="I64" s="158">
        <f>SUM(C64:F64)</f>
        <v>340</v>
      </c>
    </row>
    <row r="65" spans="1:9" ht="15.75" x14ac:dyDescent="0.25">
      <c r="A65" s="411"/>
      <c r="B65" s="413"/>
      <c r="C65" s="1061">
        <v>1.5</v>
      </c>
      <c r="D65" s="160">
        <v>1.5</v>
      </c>
      <c r="E65" s="160">
        <v>3</v>
      </c>
      <c r="F65" s="160">
        <v>4</v>
      </c>
      <c r="G65" s="174"/>
      <c r="H65" s="175"/>
      <c r="I65" s="176"/>
    </row>
    <row r="66" spans="1:9" ht="15.75" x14ac:dyDescent="0.25">
      <c r="A66" s="410">
        <v>3</v>
      </c>
      <c r="B66" s="426" t="s">
        <v>9</v>
      </c>
      <c r="C66" s="1068"/>
      <c r="D66" s="223">
        <f>D67*D8</f>
        <v>36</v>
      </c>
      <c r="E66" s="223">
        <f t="shared" ref="E66:F66" si="2">E67*E8</f>
        <v>72</v>
      </c>
      <c r="F66" s="223">
        <f t="shared" si="2"/>
        <v>62</v>
      </c>
      <c r="G66" s="177"/>
      <c r="H66" s="178"/>
      <c r="I66" s="158">
        <f>SUM(C66:F66)</f>
        <v>170</v>
      </c>
    </row>
    <row r="67" spans="1:9" ht="16.5" thickBot="1" x14ac:dyDescent="0.3">
      <c r="A67" s="425"/>
      <c r="B67" s="427"/>
      <c r="C67" s="1069"/>
      <c r="D67" s="220">
        <v>1</v>
      </c>
      <c r="E67" s="182">
        <v>2</v>
      </c>
      <c r="F67" s="182">
        <v>2</v>
      </c>
      <c r="G67" s="183"/>
      <c r="H67" s="184"/>
      <c r="I67" s="185"/>
    </row>
    <row r="68" spans="1:9" ht="15.75" thickTop="1" x14ac:dyDescent="0.25">
      <c r="A68" s="428" t="s">
        <v>203</v>
      </c>
      <c r="B68" s="429"/>
      <c r="C68" s="1070">
        <f>C69*C8</f>
        <v>90</v>
      </c>
      <c r="D68" s="204">
        <f>D69*D8</f>
        <v>162</v>
      </c>
      <c r="E68" s="204">
        <f>E69*E8</f>
        <v>252</v>
      </c>
      <c r="F68" s="204">
        <f>F69*F8</f>
        <v>310</v>
      </c>
      <c r="G68" s="421">
        <f>SUM(C68:F68)</f>
        <v>814</v>
      </c>
      <c r="H68" s="421"/>
      <c r="I68" s="422"/>
    </row>
    <row r="69" spans="1:9" ht="15.75" thickBot="1" x14ac:dyDescent="0.3">
      <c r="A69" s="430"/>
      <c r="B69" s="431"/>
      <c r="C69" s="1071">
        <f>C67+C65+C63</f>
        <v>2.5</v>
      </c>
      <c r="D69" s="205">
        <f t="shared" ref="D69:F69" si="3">D67+D65+D63</f>
        <v>4.5</v>
      </c>
      <c r="E69" s="205">
        <f t="shared" si="3"/>
        <v>7</v>
      </c>
      <c r="F69" s="205">
        <f t="shared" si="3"/>
        <v>10</v>
      </c>
      <c r="G69" s="423"/>
      <c r="H69" s="423"/>
      <c r="I69" s="424"/>
    </row>
    <row r="70" spans="1:9" ht="15.75" thickTop="1" x14ac:dyDescent="0.25">
      <c r="A70" s="418" t="s">
        <v>204</v>
      </c>
      <c r="B70" s="419"/>
      <c r="C70" s="419"/>
      <c r="D70" s="419"/>
      <c r="E70" s="419"/>
      <c r="F70" s="419"/>
      <c r="G70" s="419"/>
      <c r="H70" s="419"/>
      <c r="I70" s="420"/>
    </row>
    <row r="71" spans="1:9" ht="15.75" x14ac:dyDescent="0.25">
      <c r="A71" s="410">
        <v>1</v>
      </c>
      <c r="B71" s="412" t="s">
        <v>32</v>
      </c>
      <c r="C71" s="177"/>
      <c r="D71" s="223">
        <f>D72*D8</f>
        <v>36</v>
      </c>
      <c r="E71" s="223">
        <f t="shared" ref="E71:F71" si="4">E72*E8</f>
        <v>72</v>
      </c>
      <c r="F71" s="223">
        <f t="shared" si="4"/>
        <v>62</v>
      </c>
      <c r="G71" s="148"/>
      <c r="H71" s="149"/>
      <c r="I71" s="158">
        <f>SUM(C71:F71)</f>
        <v>170</v>
      </c>
    </row>
    <row r="72" spans="1:9" ht="15.75" x14ac:dyDescent="0.25">
      <c r="A72" s="411"/>
      <c r="B72" s="413"/>
      <c r="C72" s="174"/>
      <c r="D72" s="160">
        <v>1</v>
      </c>
      <c r="E72" s="160">
        <v>2</v>
      </c>
      <c r="F72" s="160">
        <v>2</v>
      </c>
      <c r="G72" s="155"/>
      <c r="H72" s="154"/>
      <c r="I72" s="176"/>
    </row>
    <row r="73" spans="1:9" ht="15.75" x14ac:dyDescent="0.25">
      <c r="A73" s="410">
        <v>2</v>
      </c>
      <c r="B73" s="412" t="s">
        <v>13</v>
      </c>
      <c r="C73" s="177"/>
      <c r="D73" s="148"/>
      <c r="E73" s="148">
        <f>E74*E8</f>
        <v>36</v>
      </c>
      <c r="F73" s="148">
        <f>F74*F8</f>
        <v>31</v>
      </c>
      <c r="G73" s="148"/>
      <c r="H73" s="149"/>
      <c r="I73" s="158">
        <f>SUM(C73:F73)</f>
        <v>67</v>
      </c>
    </row>
    <row r="74" spans="1:9" ht="15.75" x14ac:dyDescent="0.25">
      <c r="A74" s="411"/>
      <c r="B74" s="413"/>
      <c r="C74" s="174"/>
      <c r="D74" s="155"/>
      <c r="E74" s="160">
        <v>1</v>
      </c>
      <c r="F74" s="160">
        <v>1</v>
      </c>
      <c r="G74" s="155"/>
      <c r="H74" s="154"/>
      <c r="I74" s="176"/>
    </row>
    <row r="75" spans="1:9" ht="15.75" x14ac:dyDescent="0.25">
      <c r="A75" s="410">
        <v>3</v>
      </c>
      <c r="B75" s="412" t="s">
        <v>15</v>
      </c>
      <c r="C75" s="187"/>
      <c r="D75" s="225">
        <f>D76*D8</f>
        <v>36</v>
      </c>
      <c r="E75" s="225">
        <f t="shared" ref="E75:F75" si="5">E76*E8</f>
        <v>54</v>
      </c>
      <c r="F75" s="225">
        <f t="shared" si="5"/>
        <v>62</v>
      </c>
      <c r="G75" s="165"/>
      <c r="H75" s="166"/>
      <c r="I75" s="190">
        <f>SUM(C75:F75)</f>
        <v>152</v>
      </c>
    </row>
    <row r="76" spans="1:9" ht="16.5" thickBot="1" x14ac:dyDescent="0.3">
      <c r="A76" s="411"/>
      <c r="B76" s="413"/>
      <c r="C76" s="187"/>
      <c r="D76" s="163">
        <v>1</v>
      </c>
      <c r="E76" s="163">
        <v>1.5</v>
      </c>
      <c r="F76" s="163">
        <v>2</v>
      </c>
      <c r="G76" s="165"/>
      <c r="H76" s="166"/>
      <c r="I76" s="186"/>
    </row>
    <row r="77" spans="1:9" ht="16.5" thickTop="1" x14ac:dyDescent="0.25">
      <c r="A77" s="410">
        <v>4</v>
      </c>
      <c r="B77" s="412" t="s">
        <v>58</v>
      </c>
      <c r="C77" s="177"/>
      <c r="D77" s="227"/>
      <c r="E77" s="228">
        <f>E78*E8</f>
        <v>108</v>
      </c>
      <c r="F77" s="228">
        <f>F78*F8</f>
        <v>93</v>
      </c>
      <c r="G77" s="148"/>
      <c r="H77" s="149"/>
      <c r="I77" s="158">
        <f>SUM(C77:F77)</f>
        <v>201</v>
      </c>
    </row>
    <row r="78" spans="1:9" ht="15.75" x14ac:dyDescent="0.25">
      <c r="A78" s="411"/>
      <c r="B78" s="413"/>
      <c r="C78" s="174"/>
      <c r="D78" s="226"/>
      <c r="E78" s="192">
        <v>3</v>
      </c>
      <c r="F78" s="160">
        <v>3</v>
      </c>
      <c r="G78" s="155"/>
      <c r="H78" s="154"/>
      <c r="I78" s="176"/>
    </row>
    <row r="79" spans="1:9" ht="15.75" x14ac:dyDescent="0.25">
      <c r="A79" s="410">
        <v>5</v>
      </c>
      <c r="B79" s="412" t="s">
        <v>60</v>
      </c>
      <c r="C79" s="1072">
        <f>C80*C8</f>
        <v>54</v>
      </c>
      <c r="D79" s="229">
        <f t="shared" ref="D79:F79" si="6">D80*D8</f>
        <v>54</v>
      </c>
      <c r="E79" s="229">
        <f t="shared" si="6"/>
        <v>108</v>
      </c>
      <c r="F79" s="229">
        <f t="shared" si="6"/>
        <v>93</v>
      </c>
      <c r="G79" s="148"/>
      <c r="H79" s="149"/>
      <c r="I79" s="191">
        <f>SUM(C79:F79)</f>
        <v>309</v>
      </c>
    </row>
    <row r="80" spans="1:9" ht="16.5" thickBot="1" x14ac:dyDescent="0.3">
      <c r="A80" s="411"/>
      <c r="B80" s="413"/>
      <c r="C80" s="1073">
        <v>1.5</v>
      </c>
      <c r="D80" s="226">
        <v>1.5</v>
      </c>
      <c r="E80" s="160">
        <v>3</v>
      </c>
      <c r="F80" s="160">
        <v>3</v>
      </c>
      <c r="G80" s="155"/>
      <c r="H80" s="154"/>
      <c r="I80" s="176"/>
    </row>
    <row r="81" spans="1:9" ht="16.5" thickTop="1" x14ac:dyDescent="0.25">
      <c r="A81" s="414" t="s">
        <v>205</v>
      </c>
      <c r="B81" s="415"/>
      <c r="C81" s="1060">
        <f>C82*C8</f>
        <v>54</v>
      </c>
      <c r="D81" s="206">
        <f>D82*D8</f>
        <v>126</v>
      </c>
      <c r="E81" s="206">
        <f>E82*E8</f>
        <v>378</v>
      </c>
      <c r="F81" s="206">
        <f>F82*F8</f>
        <v>341</v>
      </c>
      <c r="G81" s="379">
        <f>SUM(C81:F81)</f>
        <v>899</v>
      </c>
      <c r="H81" s="380"/>
      <c r="I81" s="381"/>
    </row>
    <row r="82" spans="1:9" ht="20.25" customHeight="1" thickBot="1" x14ac:dyDescent="0.3">
      <c r="A82" s="416"/>
      <c r="B82" s="417"/>
      <c r="C82" s="1074">
        <f>C80+C78+C76+C74+C72</f>
        <v>1.5</v>
      </c>
      <c r="D82" s="207">
        <f t="shared" ref="D82:F82" si="7">D80+D78+D76+D74+D72</f>
        <v>3.5</v>
      </c>
      <c r="E82" s="207">
        <f t="shared" si="7"/>
        <v>10.5</v>
      </c>
      <c r="F82" s="207">
        <f t="shared" si="7"/>
        <v>11</v>
      </c>
      <c r="G82" s="382"/>
      <c r="H82" s="383"/>
      <c r="I82" s="384"/>
    </row>
    <row r="83" spans="1:9" ht="15.75" thickTop="1" x14ac:dyDescent="0.25">
      <c r="A83" s="406" t="s">
        <v>206</v>
      </c>
      <c r="B83" s="407"/>
      <c r="C83" s="1075">
        <f>C84*C8</f>
        <v>144</v>
      </c>
      <c r="D83" s="208">
        <f>D84*D8</f>
        <v>288</v>
      </c>
      <c r="E83" s="208">
        <f>E84*E8</f>
        <v>630</v>
      </c>
      <c r="F83" s="208">
        <f>F84*F8</f>
        <v>651</v>
      </c>
      <c r="G83" s="396">
        <f>SUM(C83:F83)</f>
        <v>1713</v>
      </c>
      <c r="H83" s="397"/>
      <c r="I83" s="398"/>
    </row>
    <row r="84" spans="1:9" ht="15.75" thickBot="1" x14ac:dyDescent="0.3">
      <c r="A84" s="408"/>
      <c r="B84" s="409"/>
      <c r="C84" s="1076">
        <f>C82+C69</f>
        <v>4</v>
      </c>
      <c r="D84" s="209">
        <f>D82+D69</f>
        <v>8</v>
      </c>
      <c r="E84" s="217">
        <f>E82+E69</f>
        <v>17.5</v>
      </c>
      <c r="F84" s="209">
        <f>F82+F69</f>
        <v>21</v>
      </c>
      <c r="G84" s="399"/>
      <c r="H84" s="400"/>
      <c r="I84" s="401"/>
    </row>
    <row r="85" spans="1:9" ht="16.5" thickTop="1" x14ac:dyDescent="0.25">
      <c r="A85" s="402" t="s">
        <v>67</v>
      </c>
      <c r="B85" s="403"/>
      <c r="C85" s="1077">
        <f>C86*C8</f>
        <v>1152</v>
      </c>
      <c r="D85" s="210">
        <f>D86*D8</f>
        <v>1152</v>
      </c>
      <c r="E85" s="210">
        <f>E86*E8</f>
        <v>1152</v>
      </c>
      <c r="F85" s="210">
        <f>F86*F8</f>
        <v>992</v>
      </c>
      <c r="G85" s="404">
        <f>G83+G56</f>
        <v>4448</v>
      </c>
      <c r="H85" s="404"/>
      <c r="I85" s="405"/>
    </row>
    <row r="86" spans="1:9" ht="15.75" thickBot="1" x14ac:dyDescent="0.3">
      <c r="A86" s="402"/>
      <c r="B86" s="403"/>
      <c r="C86" s="1078">
        <f>C84+C57</f>
        <v>32</v>
      </c>
      <c r="D86" s="211">
        <f>D84+D57</f>
        <v>32</v>
      </c>
      <c r="E86" s="211">
        <f>E84+E57</f>
        <v>32</v>
      </c>
      <c r="F86" s="211">
        <f>F84+F57</f>
        <v>32</v>
      </c>
      <c r="G86" s="404"/>
      <c r="H86" s="404"/>
      <c r="I86" s="405"/>
    </row>
    <row r="87" spans="1:9" ht="16.5" thickTop="1" thickBot="1" x14ac:dyDescent="0.3">
      <c r="A87" s="385" t="s">
        <v>68</v>
      </c>
      <c r="B87" s="386"/>
      <c r="C87" s="386"/>
      <c r="D87" s="386"/>
      <c r="E87" s="386"/>
      <c r="F87" s="386"/>
      <c r="G87" s="386"/>
      <c r="H87" s="386"/>
      <c r="I87" s="387"/>
    </row>
    <row r="88" spans="1:9" ht="16.5" thickTop="1" x14ac:dyDescent="0.25">
      <c r="A88" s="392"/>
      <c r="B88" s="393"/>
      <c r="C88" s="1079">
        <v>144</v>
      </c>
      <c r="D88" s="189">
        <v>144</v>
      </c>
      <c r="E88" s="189">
        <v>144</v>
      </c>
      <c r="F88" s="189">
        <v>124</v>
      </c>
      <c r="G88" s="396">
        <f>SUM(C88:F88)</f>
        <v>556</v>
      </c>
      <c r="H88" s="397"/>
      <c r="I88" s="398"/>
    </row>
    <row r="89" spans="1:9" ht="15.75" thickBot="1" x14ac:dyDescent="0.3">
      <c r="A89" s="394"/>
      <c r="B89" s="395"/>
      <c r="C89" s="1061">
        <v>4</v>
      </c>
      <c r="D89" s="160">
        <v>4</v>
      </c>
      <c r="E89" s="160">
        <v>4</v>
      </c>
      <c r="F89" s="160">
        <v>4</v>
      </c>
      <c r="G89" s="399"/>
      <c r="H89" s="400"/>
      <c r="I89" s="401"/>
    </row>
    <row r="90" spans="1:9" ht="16.5" thickTop="1" x14ac:dyDescent="0.25">
      <c r="A90" s="388" t="s">
        <v>69</v>
      </c>
      <c r="B90" s="389"/>
      <c r="C90" s="1080">
        <f>C91*C8</f>
        <v>1296</v>
      </c>
      <c r="D90" s="212">
        <f>D91*D8</f>
        <v>1296</v>
      </c>
      <c r="E90" s="212">
        <f>E91*E8</f>
        <v>1296</v>
      </c>
      <c r="F90" s="212">
        <f>F91*F8</f>
        <v>1116</v>
      </c>
      <c r="G90" s="379">
        <f>G88+G85</f>
        <v>5004</v>
      </c>
      <c r="H90" s="380"/>
      <c r="I90" s="381"/>
    </row>
    <row r="91" spans="1:9" ht="15.75" thickBot="1" x14ac:dyDescent="0.3">
      <c r="A91" s="390"/>
      <c r="B91" s="391"/>
      <c r="C91" s="1081">
        <f>C86+C89</f>
        <v>36</v>
      </c>
      <c r="D91" s="213">
        <f>D86+D89</f>
        <v>36</v>
      </c>
      <c r="E91" s="213">
        <f>E86+E89</f>
        <v>36</v>
      </c>
      <c r="F91" s="213">
        <f>F86+F89</f>
        <v>36</v>
      </c>
      <c r="G91" s="382"/>
      <c r="H91" s="383"/>
      <c r="I91" s="384"/>
    </row>
    <row r="92" spans="1:9" ht="16.5" thickTop="1" thickBot="1" x14ac:dyDescent="0.3">
      <c r="A92" s="385" t="s">
        <v>207</v>
      </c>
      <c r="B92" s="386"/>
      <c r="C92" s="386"/>
      <c r="D92" s="386"/>
      <c r="E92" s="386"/>
      <c r="F92" s="386"/>
      <c r="G92" s="386"/>
      <c r="H92" s="386"/>
      <c r="I92" s="387"/>
    </row>
    <row r="93" spans="1:9" ht="15.75" thickTop="1" x14ac:dyDescent="0.25">
      <c r="A93" s="375" t="s">
        <v>40</v>
      </c>
      <c r="B93" s="376"/>
      <c r="C93" s="1082">
        <f>C94*C8</f>
        <v>36</v>
      </c>
      <c r="D93" s="165">
        <f t="shared" ref="D93:F93" si="8">D94*D8</f>
        <v>36</v>
      </c>
      <c r="E93" s="165">
        <f t="shared" si="8"/>
        <v>36</v>
      </c>
      <c r="F93" s="165">
        <f t="shared" si="8"/>
        <v>31</v>
      </c>
      <c r="G93" s="165"/>
      <c r="H93" s="166"/>
      <c r="I93" s="193">
        <v>139</v>
      </c>
    </row>
    <row r="94" spans="1:9" ht="15.75" thickBot="1" x14ac:dyDescent="0.3">
      <c r="A94" s="377"/>
      <c r="B94" s="378"/>
      <c r="C94" s="1074">
        <v>1</v>
      </c>
      <c r="D94" s="182">
        <v>1</v>
      </c>
      <c r="E94" s="182">
        <v>1</v>
      </c>
      <c r="F94" s="182">
        <v>1</v>
      </c>
      <c r="G94" s="194"/>
      <c r="H94" s="195"/>
      <c r="I94" s="196"/>
    </row>
    <row r="95" spans="1:9" ht="15.75" thickTop="1" x14ac:dyDescent="0.25">
      <c r="A95" s="375" t="s">
        <v>208</v>
      </c>
      <c r="B95" s="376"/>
      <c r="C95" s="1082">
        <f>C96*C8</f>
        <v>36</v>
      </c>
      <c r="D95" s="165">
        <f t="shared" ref="D95:F95" si="9">D96*D8</f>
        <v>36</v>
      </c>
      <c r="E95" s="165">
        <f t="shared" si="9"/>
        <v>36</v>
      </c>
      <c r="F95" s="165">
        <f t="shared" si="9"/>
        <v>31</v>
      </c>
      <c r="G95" s="165"/>
      <c r="H95" s="166"/>
      <c r="I95" s="193">
        <v>139</v>
      </c>
    </row>
    <row r="96" spans="1:9" ht="26.25" customHeight="1" thickBot="1" x14ac:dyDescent="0.3">
      <c r="A96" s="377"/>
      <c r="B96" s="378"/>
      <c r="C96" s="1074">
        <v>1</v>
      </c>
      <c r="D96" s="182">
        <v>1</v>
      </c>
      <c r="E96" s="182">
        <v>1</v>
      </c>
      <c r="F96" s="182">
        <v>1</v>
      </c>
      <c r="G96" s="197"/>
      <c r="H96" s="195"/>
      <c r="I96" s="196"/>
    </row>
    <row r="97" ht="15.75" thickTop="1" x14ac:dyDescent="0.25"/>
  </sheetData>
  <mergeCells count="99">
    <mergeCell ref="G7:I7"/>
    <mergeCell ref="G8:I8"/>
    <mergeCell ref="A2:I2"/>
    <mergeCell ref="A4:A10"/>
    <mergeCell ref="B4:B6"/>
    <mergeCell ref="C4:I4"/>
    <mergeCell ref="C5:I5"/>
    <mergeCell ref="C6:I6"/>
    <mergeCell ref="A17:A18"/>
    <mergeCell ref="B17:B18"/>
    <mergeCell ref="H9:H10"/>
    <mergeCell ref="I9:I10"/>
    <mergeCell ref="G11:I11"/>
    <mergeCell ref="B9:B10"/>
    <mergeCell ref="C9:C10"/>
    <mergeCell ref="D9:D10"/>
    <mergeCell ref="E9:E10"/>
    <mergeCell ref="F9:F10"/>
    <mergeCell ref="G9:G10"/>
    <mergeCell ref="A12:I12"/>
    <mergeCell ref="A13:I13"/>
    <mergeCell ref="A14:A15"/>
    <mergeCell ref="B14:B15"/>
    <mergeCell ref="A16:I16"/>
    <mergeCell ref="A31:A32"/>
    <mergeCell ref="B31:B32"/>
    <mergeCell ref="A19:A20"/>
    <mergeCell ref="B19:B20"/>
    <mergeCell ref="A21:I21"/>
    <mergeCell ref="A22:A23"/>
    <mergeCell ref="B22:B23"/>
    <mergeCell ref="A24:A25"/>
    <mergeCell ref="B24:B25"/>
    <mergeCell ref="A26:A27"/>
    <mergeCell ref="B26:B27"/>
    <mergeCell ref="A28:I28"/>
    <mergeCell ref="A29:A30"/>
    <mergeCell ref="B29:B30"/>
    <mergeCell ref="A33:A34"/>
    <mergeCell ref="B33:B34"/>
    <mergeCell ref="A35:A36"/>
    <mergeCell ref="B35:B36"/>
    <mergeCell ref="A37:A38"/>
    <mergeCell ref="B37:B38"/>
    <mergeCell ref="A51:A52"/>
    <mergeCell ref="B51:B52"/>
    <mergeCell ref="A39:A40"/>
    <mergeCell ref="B39:B40"/>
    <mergeCell ref="A41:I41"/>
    <mergeCell ref="A42:A43"/>
    <mergeCell ref="B42:B43"/>
    <mergeCell ref="A44:A45"/>
    <mergeCell ref="B44:B45"/>
    <mergeCell ref="A46:A47"/>
    <mergeCell ref="B46:B47"/>
    <mergeCell ref="A48:I48"/>
    <mergeCell ref="A49:A50"/>
    <mergeCell ref="B49:B50"/>
    <mergeCell ref="A64:A65"/>
    <mergeCell ref="B64:B65"/>
    <mergeCell ref="A53:I53"/>
    <mergeCell ref="A54:A55"/>
    <mergeCell ref="B54:B55"/>
    <mergeCell ref="A56:B57"/>
    <mergeCell ref="G56:I57"/>
    <mergeCell ref="G58:I58"/>
    <mergeCell ref="A59:I59"/>
    <mergeCell ref="A60:I61"/>
    <mergeCell ref="A62:A63"/>
    <mergeCell ref="B62:B63"/>
    <mergeCell ref="A75:A76"/>
    <mergeCell ref="B75:B76"/>
    <mergeCell ref="G68:I69"/>
    <mergeCell ref="A66:A67"/>
    <mergeCell ref="B66:B67"/>
    <mergeCell ref="A68:B69"/>
    <mergeCell ref="A70:I70"/>
    <mergeCell ref="A71:A72"/>
    <mergeCell ref="B71:B72"/>
    <mergeCell ref="A73:A74"/>
    <mergeCell ref="B73:B74"/>
    <mergeCell ref="A83:B84"/>
    <mergeCell ref="G83:I84"/>
    <mergeCell ref="G81:I82"/>
    <mergeCell ref="A77:A78"/>
    <mergeCell ref="B77:B78"/>
    <mergeCell ref="A79:A80"/>
    <mergeCell ref="B79:B80"/>
    <mergeCell ref="A81:B82"/>
    <mergeCell ref="A87:I87"/>
    <mergeCell ref="A88:B89"/>
    <mergeCell ref="G88:I89"/>
    <mergeCell ref="A85:B86"/>
    <mergeCell ref="G85:I86"/>
    <mergeCell ref="A93:B94"/>
    <mergeCell ref="A95:B96"/>
    <mergeCell ref="G90:I91"/>
    <mergeCell ref="A92:I92"/>
    <mergeCell ref="A90:B9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C3" sqref="C3:D3"/>
    </sheetView>
  </sheetViews>
  <sheetFormatPr defaultRowHeight="15" x14ac:dyDescent="0.25"/>
  <cols>
    <col min="1" max="1" width="5" customWidth="1"/>
    <col min="2" max="2" width="25.5703125" customWidth="1"/>
    <col min="3" max="10" width="5.7109375" customWidth="1"/>
  </cols>
  <sheetData>
    <row r="1" spans="1:11" ht="15.75" x14ac:dyDescent="0.25">
      <c r="A1" s="103"/>
      <c r="B1" s="104" t="s">
        <v>184</v>
      </c>
      <c r="C1" s="105"/>
      <c r="D1" s="106"/>
      <c r="E1" s="105"/>
      <c r="F1" s="105"/>
      <c r="G1" s="105"/>
      <c r="H1" s="105"/>
      <c r="I1" s="105"/>
      <c r="J1" s="105"/>
      <c r="K1" s="107"/>
    </row>
    <row r="2" spans="1:11" ht="15.75" x14ac:dyDescent="0.25">
      <c r="A2" s="512" t="s">
        <v>45</v>
      </c>
      <c r="B2" s="515" t="s">
        <v>46</v>
      </c>
      <c r="C2" s="517" t="s">
        <v>137</v>
      </c>
      <c r="D2" s="518"/>
      <c r="E2" s="518"/>
      <c r="F2" s="518"/>
      <c r="G2" s="518"/>
      <c r="H2" s="518"/>
      <c r="I2" s="518"/>
      <c r="J2" s="519"/>
      <c r="K2" s="520" t="s">
        <v>138</v>
      </c>
    </row>
    <row r="3" spans="1:11" ht="15.75" x14ac:dyDescent="0.25">
      <c r="A3" s="513"/>
      <c r="B3" s="516"/>
      <c r="C3" s="1109" t="s">
        <v>139</v>
      </c>
      <c r="D3" s="1110"/>
      <c r="E3" s="522" t="s">
        <v>140</v>
      </c>
      <c r="F3" s="522"/>
      <c r="G3" s="522" t="s">
        <v>141</v>
      </c>
      <c r="H3" s="522"/>
      <c r="I3" s="522" t="s">
        <v>142</v>
      </c>
      <c r="J3" s="522"/>
      <c r="K3" s="520"/>
    </row>
    <row r="4" spans="1:11" ht="15.75" x14ac:dyDescent="0.25">
      <c r="A4" s="513"/>
      <c r="B4" s="110"/>
      <c r="C4" s="523" t="s">
        <v>143</v>
      </c>
      <c r="D4" s="524"/>
      <c r="E4" s="524"/>
      <c r="F4" s="524"/>
      <c r="G4" s="524"/>
      <c r="H4" s="524"/>
      <c r="I4" s="524"/>
      <c r="J4" s="525"/>
      <c r="K4" s="520"/>
    </row>
    <row r="5" spans="1:11" ht="15.75" x14ac:dyDescent="0.25">
      <c r="A5" s="513"/>
      <c r="B5" s="114" t="s">
        <v>136</v>
      </c>
      <c r="C5" s="1098">
        <v>18</v>
      </c>
      <c r="D5" s="1095">
        <v>18</v>
      </c>
      <c r="E5" s="66">
        <v>18</v>
      </c>
      <c r="F5" s="68">
        <v>18</v>
      </c>
      <c r="G5" s="67">
        <v>18</v>
      </c>
      <c r="H5" s="63">
        <v>18</v>
      </c>
      <c r="I5" s="67">
        <v>18</v>
      </c>
      <c r="J5" s="63">
        <v>13</v>
      </c>
      <c r="K5" s="520"/>
    </row>
    <row r="6" spans="1:11" ht="15.75" x14ac:dyDescent="0.25">
      <c r="A6" s="514"/>
      <c r="B6" s="115"/>
      <c r="C6" s="523" t="s">
        <v>185</v>
      </c>
      <c r="D6" s="524"/>
      <c r="E6" s="524"/>
      <c r="F6" s="524"/>
      <c r="G6" s="524"/>
      <c r="H6" s="524"/>
      <c r="I6" s="524"/>
      <c r="J6" s="525"/>
      <c r="K6" s="520"/>
    </row>
    <row r="7" spans="1:11" x14ac:dyDescent="0.25">
      <c r="A7" s="116">
        <v>1</v>
      </c>
      <c r="B7" s="116">
        <v>2</v>
      </c>
      <c r="C7" s="1105">
        <v>3</v>
      </c>
      <c r="D7" s="1106">
        <v>4</v>
      </c>
      <c r="E7" s="117">
        <v>5</v>
      </c>
      <c r="F7" s="119">
        <v>6</v>
      </c>
      <c r="G7" s="120">
        <v>7</v>
      </c>
      <c r="H7" s="118">
        <v>8</v>
      </c>
      <c r="I7" s="117">
        <v>9</v>
      </c>
      <c r="J7" s="118">
        <v>10</v>
      </c>
      <c r="K7" s="121">
        <v>11</v>
      </c>
    </row>
    <row r="8" spans="1:11" x14ac:dyDescent="0.25">
      <c r="A8" s="116"/>
      <c r="B8" s="119"/>
      <c r="C8" s="1107" t="s">
        <v>50</v>
      </c>
      <c r="D8" s="1108"/>
      <c r="E8" s="507" t="s">
        <v>144</v>
      </c>
      <c r="F8" s="508"/>
      <c r="G8" s="507" t="s">
        <v>145</v>
      </c>
      <c r="H8" s="508"/>
      <c r="I8" s="507" t="s">
        <v>146</v>
      </c>
      <c r="J8" s="508"/>
      <c r="K8" s="116"/>
    </row>
    <row r="9" spans="1:11" ht="15.75" x14ac:dyDescent="0.25">
      <c r="A9" s="60"/>
      <c r="B9" s="509" t="s">
        <v>147</v>
      </c>
      <c r="C9" s="498"/>
      <c r="D9" s="498"/>
      <c r="E9" s="498"/>
      <c r="F9" s="498"/>
      <c r="G9" s="498"/>
      <c r="H9" s="498"/>
      <c r="I9" s="498"/>
      <c r="J9" s="510"/>
      <c r="K9" s="122"/>
    </row>
    <row r="10" spans="1:11" ht="31.5" x14ac:dyDescent="0.25">
      <c r="A10" s="60" t="s">
        <v>8</v>
      </c>
      <c r="B10" s="123" t="s">
        <v>148</v>
      </c>
      <c r="C10" s="1101"/>
      <c r="D10" s="1102"/>
      <c r="E10" s="124"/>
      <c r="F10" s="126"/>
      <c r="G10" s="127"/>
      <c r="H10" s="63"/>
      <c r="I10" s="67"/>
      <c r="J10" s="63"/>
      <c r="K10" s="122"/>
    </row>
    <row r="11" spans="1:11" ht="31.5" x14ac:dyDescent="0.25">
      <c r="A11" s="60" t="s">
        <v>149</v>
      </c>
      <c r="B11" s="128" t="s">
        <v>9</v>
      </c>
      <c r="C11" s="1098">
        <v>3</v>
      </c>
      <c r="D11" s="1095">
        <v>3</v>
      </c>
      <c r="E11" s="131">
        <v>3</v>
      </c>
      <c r="F11" s="130">
        <v>3</v>
      </c>
      <c r="G11" s="131">
        <v>3</v>
      </c>
      <c r="H11" s="130">
        <v>3</v>
      </c>
      <c r="I11" s="131">
        <v>3</v>
      </c>
      <c r="J11" s="130">
        <v>3</v>
      </c>
      <c r="K11" s="132">
        <f>C11*$C$5+D11*$D$5+E11*$E$5+F11*$F$5+G11*$G$5+H11*$H$5+I11*$I$5+J11*$J$5</f>
        <v>417</v>
      </c>
    </row>
    <row r="12" spans="1:11" ht="15.75" x14ac:dyDescent="0.25">
      <c r="A12" s="60" t="s">
        <v>10</v>
      </c>
      <c r="B12" s="123" t="s">
        <v>150</v>
      </c>
      <c r="C12" s="1098"/>
      <c r="D12" s="1095"/>
      <c r="E12" s="131"/>
      <c r="F12" s="130"/>
      <c r="G12" s="131"/>
      <c r="H12" s="130"/>
      <c r="I12" s="131"/>
      <c r="J12" s="130"/>
      <c r="K12" s="132" t="s">
        <v>149</v>
      </c>
    </row>
    <row r="13" spans="1:11" ht="25.5" x14ac:dyDescent="0.25">
      <c r="A13" s="60"/>
      <c r="B13" s="133" t="s">
        <v>186</v>
      </c>
      <c r="C13" s="1098">
        <v>3</v>
      </c>
      <c r="D13" s="1095">
        <v>3</v>
      </c>
      <c r="E13" s="131">
        <v>4</v>
      </c>
      <c r="F13" s="130">
        <v>4</v>
      </c>
      <c r="G13" s="131">
        <v>3</v>
      </c>
      <c r="H13" s="130">
        <v>3</v>
      </c>
      <c r="I13" s="131"/>
      <c r="J13" s="130"/>
      <c r="K13" s="132">
        <f>C13*$C$5+D13*$D$5+E13*$E$5+F13*$F$5+G13*$G$5+H13*$H$5+I13*$I$5+J13*$J$5</f>
        <v>360</v>
      </c>
    </row>
    <row r="14" spans="1:11" ht="15.75" x14ac:dyDescent="0.25">
      <c r="A14" s="60"/>
      <c r="B14" s="133" t="s">
        <v>187</v>
      </c>
      <c r="C14" s="1098">
        <v>2</v>
      </c>
      <c r="D14" s="1095">
        <v>2</v>
      </c>
      <c r="E14" s="131">
        <v>2</v>
      </c>
      <c r="F14" s="130">
        <v>2</v>
      </c>
      <c r="G14" s="131"/>
      <c r="H14" s="130"/>
      <c r="I14" s="131"/>
      <c r="J14" s="130"/>
      <c r="K14" s="132">
        <f>C14*$C$5+D14*$D$5+E14*$E$5+F14*$F$5+G14*$G$5+H14*$H$5+I14*$I$5+J14*$J$5</f>
        <v>144</v>
      </c>
    </row>
    <row r="15" spans="1:11" ht="63" x14ac:dyDescent="0.25">
      <c r="A15" s="60" t="s">
        <v>12</v>
      </c>
      <c r="B15" s="123" t="s">
        <v>151</v>
      </c>
      <c r="C15" s="1098"/>
      <c r="D15" s="1095"/>
      <c r="E15" s="131"/>
      <c r="F15" s="130"/>
      <c r="G15" s="131"/>
      <c r="H15" s="130"/>
      <c r="I15" s="131"/>
      <c r="J15" s="130"/>
      <c r="K15" s="134" t="s">
        <v>149</v>
      </c>
    </row>
    <row r="16" spans="1:11" ht="15.75" x14ac:dyDescent="0.25">
      <c r="A16" s="60"/>
      <c r="B16" s="128" t="s">
        <v>93</v>
      </c>
      <c r="C16" s="1098">
        <v>2</v>
      </c>
      <c r="D16" s="1095">
        <v>2</v>
      </c>
      <c r="E16" s="131">
        <v>2</v>
      </c>
      <c r="F16" s="130">
        <v>2</v>
      </c>
      <c r="G16" s="131">
        <v>2</v>
      </c>
      <c r="H16" s="130">
        <v>2</v>
      </c>
      <c r="I16" s="131">
        <v>2</v>
      </c>
      <c r="J16" s="130">
        <v>2</v>
      </c>
      <c r="K16" s="132">
        <f>C16*$C$5+D16*$D$5+E16*$E$5+F16*$F$5+G16*$G$5+H16*$H$5+I16*$I$5+J16*$J$5</f>
        <v>278</v>
      </c>
    </row>
    <row r="17" spans="1:11" ht="15.75" x14ac:dyDescent="0.25">
      <c r="A17" s="60"/>
      <c r="B17" s="128" t="s">
        <v>152</v>
      </c>
      <c r="C17" s="1098">
        <v>2</v>
      </c>
      <c r="D17" s="1095">
        <v>2</v>
      </c>
      <c r="E17" s="131"/>
      <c r="F17" s="130"/>
      <c r="G17" s="131"/>
      <c r="H17" s="130"/>
      <c r="I17" s="131"/>
      <c r="J17" s="130"/>
      <c r="K17" s="132">
        <f>C17*$C$5+D17*$D$5+E17*$E$5+F17*$F$5+G17*$G$5+H17*$H$5+I17*$I$5+J17*$J$5</f>
        <v>72</v>
      </c>
    </row>
    <row r="18" spans="1:11" ht="31.5" x14ac:dyDescent="0.25">
      <c r="A18" s="60"/>
      <c r="B18" s="128" t="s">
        <v>15</v>
      </c>
      <c r="C18" s="1098">
        <v>1</v>
      </c>
      <c r="D18" s="1095">
        <v>1</v>
      </c>
      <c r="E18" s="131">
        <v>1</v>
      </c>
      <c r="F18" s="130">
        <v>1</v>
      </c>
      <c r="G18" s="131"/>
      <c r="H18" s="130"/>
      <c r="I18" s="131"/>
      <c r="J18" s="130"/>
      <c r="K18" s="132">
        <f>C18*$C$5+D18*$D$5+E18*$E$5+F18*$F$5+G18*$G$5+H18*$H$5+I18*$I$5+J18*$J$5</f>
        <v>72</v>
      </c>
    </row>
    <row r="19" spans="1:11" ht="78.75" x14ac:dyDescent="0.25">
      <c r="A19" s="60" t="s">
        <v>14</v>
      </c>
      <c r="B19" s="123" t="s">
        <v>153</v>
      </c>
      <c r="C19" s="1098"/>
      <c r="D19" s="1095"/>
      <c r="E19" s="131"/>
      <c r="F19" s="130"/>
      <c r="G19" s="131"/>
      <c r="H19" s="130"/>
      <c r="I19" s="131"/>
      <c r="J19" s="130"/>
      <c r="K19" s="132"/>
    </row>
    <row r="20" spans="1:11" ht="15.75" x14ac:dyDescent="0.25">
      <c r="A20" s="60"/>
      <c r="B20" s="128" t="s">
        <v>56</v>
      </c>
      <c r="C20" s="1098">
        <v>2</v>
      </c>
      <c r="D20" s="1095">
        <v>2</v>
      </c>
      <c r="E20" s="131">
        <v>2</v>
      </c>
      <c r="F20" s="130">
        <v>2</v>
      </c>
      <c r="G20" s="131">
        <v>2</v>
      </c>
      <c r="H20" s="130">
        <v>2</v>
      </c>
      <c r="I20" s="131"/>
      <c r="J20" s="130"/>
      <c r="K20" s="132">
        <f t="shared" ref="K20:K32" si="0">C20*$C$5+D20*$D$5+E20*$E$5+F20*$F$5+G20*$G$5+H20*$H$5+I20*$I$5+J20*$J$5</f>
        <v>216</v>
      </c>
    </row>
    <row r="21" spans="1:11" ht="15.75" x14ac:dyDescent="0.25">
      <c r="A21" s="60"/>
      <c r="B21" s="128" t="s">
        <v>19</v>
      </c>
      <c r="C21" s="1098">
        <v>1</v>
      </c>
      <c r="D21" s="1095">
        <v>2</v>
      </c>
      <c r="E21" s="131">
        <v>1</v>
      </c>
      <c r="F21" s="130">
        <v>2</v>
      </c>
      <c r="G21" s="131"/>
      <c r="H21" s="130"/>
      <c r="I21" s="131"/>
      <c r="J21" s="130"/>
      <c r="K21" s="132">
        <f t="shared" si="0"/>
        <v>108</v>
      </c>
    </row>
    <row r="22" spans="1:11" ht="15.75" x14ac:dyDescent="0.25">
      <c r="A22" s="60"/>
      <c r="B22" s="128" t="s">
        <v>154</v>
      </c>
      <c r="C22" s="1098">
        <v>2</v>
      </c>
      <c r="D22" s="1095">
        <v>1</v>
      </c>
      <c r="E22" s="131"/>
      <c r="F22" s="130"/>
      <c r="G22" s="131"/>
      <c r="H22" s="130"/>
      <c r="I22" s="131"/>
      <c r="J22" s="130"/>
      <c r="K22" s="132">
        <f t="shared" si="0"/>
        <v>54</v>
      </c>
    </row>
    <row r="23" spans="1:11" ht="15.75" x14ac:dyDescent="0.25">
      <c r="A23" s="60"/>
      <c r="B23" s="128" t="s">
        <v>155</v>
      </c>
      <c r="C23" s="1098"/>
      <c r="D23" s="1095"/>
      <c r="E23" s="131">
        <v>2</v>
      </c>
      <c r="F23" s="130">
        <v>1</v>
      </c>
      <c r="G23" s="131"/>
      <c r="H23" s="130"/>
      <c r="I23" s="131"/>
      <c r="J23" s="130"/>
      <c r="K23" s="132">
        <f t="shared" si="0"/>
        <v>54</v>
      </c>
    </row>
    <row r="24" spans="1:11" ht="15.75" x14ac:dyDescent="0.25">
      <c r="A24" s="60"/>
      <c r="B24" s="128" t="s">
        <v>81</v>
      </c>
      <c r="C24" s="1098"/>
      <c r="D24" s="1095"/>
      <c r="E24" s="131"/>
      <c r="F24" s="130"/>
      <c r="G24" s="131">
        <v>1</v>
      </c>
      <c r="H24" s="130">
        <v>1</v>
      </c>
      <c r="I24" s="131"/>
      <c r="J24" s="130"/>
      <c r="K24" s="132">
        <f t="shared" si="0"/>
        <v>36</v>
      </c>
    </row>
    <row r="25" spans="1:11" ht="15.75" x14ac:dyDescent="0.25">
      <c r="A25" s="60"/>
      <c r="B25" s="128" t="s">
        <v>156</v>
      </c>
      <c r="C25" s="1098"/>
      <c r="D25" s="1095"/>
      <c r="E25" s="131"/>
      <c r="F25" s="130"/>
      <c r="G25" s="131"/>
      <c r="H25" s="130"/>
      <c r="I25" s="131">
        <v>2</v>
      </c>
      <c r="J25" s="130">
        <v>2</v>
      </c>
      <c r="K25" s="132">
        <f t="shared" si="0"/>
        <v>62</v>
      </c>
    </row>
    <row r="26" spans="1:11" ht="31.5" x14ac:dyDescent="0.25">
      <c r="A26" s="60" t="s">
        <v>16</v>
      </c>
      <c r="B26" s="123" t="s">
        <v>157</v>
      </c>
      <c r="C26" s="1098"/>
      <c r="D26" s="1095"/>
      <c r="E26" s="131"/>
      <c r="F26" s="130"/>
      <c r="G26" s="131"/>
      <c r="H26" s="130"/>
      <c r="I26" s="131"/>
      <c r="J26" s="130"/>
      <c r="K26" s="132"/>
    </row>
    <row r="27" spans="1:11" ht="31.5" x14ac:dyDescent="0.25">
      <c r="A27" s="60"/>
      <c r="B27" s="128" t="s">
        <v>58</v>
      </c>
      <c r="C27" s="1098">
        <v>2</v>
      </c>
      <c r="D27" s="1095">
        <v>2</v>
      </c>
      <c r="E27" s="131">
        <v>1</v>
      </c>
      <c r="F27" s="130">
        <v>1</v>
      </c>
      <c r="G27" s="131"/>
      <c r="H27" s="130"/>
      <c r="I27" s="131"/>
      <c r="J27" s="130"/>
      <c r="K27" s="132">
        <f t="shared" si="0"/>
        <v>108</v>
      </c>
    </row>
    <row r="28" spans="1:11" ht="15.75" x14ac:dyDescent="0.25">
      <c r="A28" s="60"/>
      <c r="B28" s="128" t="s">
        <v>59</v>
      </c>
      <c r="C28" s="1098">
        <v>2</v>
      </c>
      <c r="D28" s="1095">
        <v>2</v>
      </c>
      <c r="E28" s="131">
        <v>1</v>
      </c>
      <c r="F28" s="130">
        <v>1</v>
      </c>
      <c r="G28" s="131"/>
      <c r="H28" s="130"/>
      <c r="I28" s="131"/>
      <c r="J28" s="130"/>
      <c r="K28" s="132">
        <f t="shared" si="0"/>
        <v>108</v>
      </c>
    </row>
    <row r="29" spans="1:11" ht="31.5" x14ac:dyDescent="0.25">
      <c r="A29" s="60"/>
      <c r="B29" s="128" t="s">
        <v>60</v>
      </c>
      <c r="C29" s="1098">
        <v>2</v>
      </c>
      <c r="D29" s="1095">
        <v>2</v>
      </c>
      <c r="E29" s="131">
        <v>1</v>
      </c>
      <c r="F29" s="130">
        <v>1</v>
      </c>
      <c r="G29" s="131"/>
      <c r="H29" s="130"/>
      <c r="I29" s="131"/>
      <c r="J29" s="130"/>
      <c r="K29" s="132">
        <f t="shared" si="0"/>
        <v>108</v>
      </c>
    </row>
    <row r="30" spans="1:11" ht="31.5" x14ac:dyDescent="0.25">
      <c r="A30" s="60" t="s">
        <v>18</v>
      </c>
      <c r="B30" s="123" t="s">
        <v>158</v>
      </c>
      <c r="C30" s="1098" t="s">
        <v>149</v>
      </c>
      <c r="D30" s="1095" t="s">
        <v>149</v>
      </c>
      <c r="E30" s="131" t="s">
        <v>149</v>
      </c>
      <c r="F30" s="130" t="s">
        <v>149</v>
      </c>
      <c r="G30" s="131" t="s">
        <v>149</v>
      </c>
      <c r="H30" s="130" t="s">
        <v>149</v>
      </c>
      <c r="I30" s="131" t="s">
        <v>149</v>
      </c>
      <c r="J30" s="130" t="s">
        <v>149</v>
      </c>
      <c r="K30" s="132"/>
    </row>
    <row r="31" spans="1:11" ht="31.5" x14ac:dyDescent="0.25">
      <c r="A31" s="60"/>
      <c r="B31" s="128" t="s">
        <v>29</v>
      </c>
      <c r="C31" s="1098">
        <v>2</v>
      </c>
      <c r="D31" s="1095">
        <v>2</v>
      </c>
      <c r="E31" s="131">
        <v>2</v>
      </c>
      <c r="F31" s="130">
        <v>2</v>
      </c>
      <c r="G31" s="131">
        <v>2</v>
      </c>
      <c r="H31" s="130">
        <v>2</v>
      </c>
      <c r="I31" s="131">
        <v>2</v>
      </c>
      <c r="J31" s="130">
        <v>2</v>
      </c>
      <c r="K31" s="132">
        <f t="shared" si="0"/>
        <v>278</v>
      </c>
    </row>
    <row r="32" spans="1:11" ht="16.5" thickBot="1" x14ac:dyDescent="0.3">
      <c r="A32" s="135"/>
      <c r="B32" s="136" t="s">
        <v>159</v>
      </c>
      <c r="C32" s="1103">
        <v>26</v>
      </c>
      <c r="D32" s="1104">
        <v>26</v>
      </c>
      <c r="E32" s="139">
        <v>22</v>
      </c>
      <c r="F32" s="138">
        <v>22</v>
      </c>
      <c r="G32" s="137">
        <v>13</v>
      </c>
      <c r="H32" s="138">
        <v>13</v>
      </c>
      <c r="I32" s="137">
        <v>9</v>
      </c>
      <c r="J32" s="138">
        <v>9</v>
      </c>
      <c r="K32" s="140">
        <f t="shared" si="0"/>
        <v>2475</v>
      </c>
    </row>
    <row r="33" spans="1:11" ht="15.75" x14ac:dyDescent="0.25">
      <c r="A33" s="499" t="s">
        <v>160</v>
      </c>
      <c r="B33" s="498"/>
      <c r="C33" s="498"/>
      <c r="D33" s="498"/>
      <c r="E33" s="498"/>
      <c r="F33" s="498"/>
      <c r="G33" s="498"/>
      <c r="H33" s="498"/>
      <c r="I33" s="498"/>
      <c r="J33" s="498"/>
      <c r="K33" s="511"/>
    </row>
    <row r="34" spans="1:11" ht="15.75" x14ac:dyDescent="0.25">
      <c r="A34" s="51"/>
      <c r="B34" s="498" t="s">
        <v>161</v>
      </c>
      <c r="C34" s="498"/>
      <c r="D34" s="498"/>
      <c r="E34" s="498"/>
      <c r="F34" s="498"/>
      <c r="G34" s="498"/>
      <c r="H34" s="498"/>
      <c r="I34" s="498"/>
      <c r="J34" s="498"/>
      <c r="K34" s="52"/>
    </row>
    <row r="35" spans="1:11" ht="25.5" x14ac:dyDescent="0.25">
      <c r="A35" s="53" t="s">
        <v>8</v>
      </c>
      <c r="B35" s="54" t="s">
        <v>95</v>
      </c>
      <c r="C35" s="1099"/>
      <c r="D35" s="1100"/>
      <c r="E35" s="55"/>
      <c r="F35" s="56"/>
      <c r="G35" s="55">
        <v>2</v>
      </c>
      <c r="H35" s="57"/>
      <c r="I35" s="58"/>
      <c r="J35" s="56"/>
      <c r="K35" s="59">
        <f>C35*'[1]RAZDEL A'!$C$5+D35*'[1]RAZDEL A'!$D$5+E35*'[1]RAZDEL A'!$E$5+F35*'[1]RAZDEL A'!$F$5+G35*'[1]RAZDEL A'!$G$5+H35*'[1]RAZDEL A'!$H$5+I35*'[1]RAZDEL A'!$I$5+J35*'[1]RAZDEL A'!$J$5</f>
        <v>36</v>
      </c>
    </row>
    <row r="36" spans="1:11" ht="15.75" x14ac:dyDescent="0.25">
      <c r="A36" s="60" t="s">
        <v>10</v>
      </c>
      <c r="B36" s="61" t="s">
        <v>97</v>
      </c>
      <c r="C36" s="1094"/>
      <c r="D36" s="1095"/>
      <c r="E36" s="62">
        <v>1</v>
      </c>
      <c r="F36" s="63">
        <v>2</v>
      </c>
      <c r="G36" s="62"/>
      <c r="H36" s="63"/>
      <c r="I36" s="62"/>
      <c r="J36" s="63"/>
      <c r="K36" s="59">
        <f>C36*'[1]RAZDEL A'!$C$5+D36*'[1]RAZDEL A'!$D$5+E36*'[1]RAZDEL A'!$E$5+F36*'[1]RAZDEL A'!$F$5+G36*'[1]RAZDEL A'!$G$5+H36*'[1]RAZDEL A'!$H$5+I36*'[1]RAZDEL A'!$I$5+J36*'[1]RAZDEL A'!$J$5</f>
        <v>54</v>
      </c>
    </row>
    <row r="37" spans="1:11" ht="15.75" x14ac:dyDescent="0.25">
      <c r="A37" s="60" t="s">
        <v>12</v>
      </c>
      <c r="B37" s="61" t="s">
        <v>96</v>
      </c>
      <c r="C37" s="1094"/>
      <c r="D37" s="1095"/>
      <c r="E37" s="62"/>
      <c r="F37" s="63"/>
      <c r="G37" s="62">
        <v>2</v>
      </c>
      <c r="H37" s="63">
        <v>1</v>
      </c>
      <c r="I37" s="62"/>
      <c r="J37" s="63"/>
      <c r="K37" s="59">
        <f>C37*'[1]RAZDEL A'!$C$5+D37*'[1]RAZDEL A'!$D$5+E37*'[1]RAZDEL A'!$E$5+F37*'[1]RAZDEL A'!$F$5+G37*'[1]RAZDEL A'!$G$5+H37*'[1]RAZDEL A'!$H$5+I37*'[1]RAZDEL A'!$I$5+J37*'[1]RAZDEL A'!$J$5</f>
        <v>54</v>
      </c>
    </row>
    <row r="38" spans="1:11" ht="15.75" x14ac:dyDescent="0.25">
      <c r="A38" s="51"/>
      <c r="B38" s="498" t="s">
        <v>162</v>
      </c>
      <c r="C38" s="498"/>
      <c r="D38" s="498"/>
      <c r="E38" s="498"/>
      <c r="F38" s="498"/>
      <c r="G38" s="498"/>
      <c r="H38" s="498"/>
      <c r="I38" s="498"/>
      <c r="J38" s="498"/>
      <c r="K38" s="52"/>
    </row>
    <row r="39" spans="1:11" ht="26.25" x14ac:dyDescent="0.25">
      <c r="A39" s="64" t="s">
        <v>8</v>
      </c>
      <c r="B39" s="65" t="s">
        <v>181</v>
      </c>
      <c r="C39" s="1098"/>
      <c r="D39" s="1095"/>
      <c r="E39" s="67"/>
      <c r="F39" s="63"/>
      <c r="G39" s="66"/>
      <c r="H39" s="68"/>
      <c r="I39" s="67">
        <v>3</v>
      </c>
      <c r="J39" s="63">
        <v>3</v>
      </c>
      <c r="K39" s="59">
        <f>C39*'[1]RAZDEL A'!$C$5+D39*'[1]RAZDEL A'!$D$5+E39*'[1]RAZDEL A'!$E$5+F39*'[1]RAZDEL A'!$F$5+G39*'[1]RAZDEL A'!$G$5+H39*'[1]RAZDEL A'!$H$5+I39*'[1]RAZDEL A'!$I$5+J39*'[1]RAZDEL A'!$J$5</f>
        <v>93</v>
      </c>
    </row>
    <row r="40" spans="1:11" ht="15.75" x14ac:dyDescent="0.25">
      <c r="A40" s="64" t="s">
        <v>10</v>
      </c>
      <c r="B40" s="69" t="s">
        <v>101</v>
      </c>
      <c r="C40" s="1098">
        <v>3</v>
      </c>
      <c r="D40" s="1095">
        <v>2</v>
      </c>
      <c r="E40" s="67">
        <v>2</v>
      </c>
      <c r="F40" s="63"/>
      <c r="G40" s="66"/>
      <c r="H40" s="68"/>
      <c r="I40" s="67"/>
      <c r="J40" s="63"/>
      <c r="K40" s="59">
        <f>C40*'[1]RAZDEL A'!$C$5+D40*'[1]RAZDEL A'!$D$5+E40*'[1]RAZDEL A'!$E$5+F40*'[1]RAZDEL A'!$F$5+G40*'[1]RAZDEL A'!$G$5+H40*'[1]RAZDEL A'!$H$5+I40*'[1]RAZDEL A'!$I$5+J40*'[1]RAZDEL A'!$J$5</f>
        <v>126</v>
      </c>
    </row>
    <row r="41" spans="1:11" ht="15.75" x14ac:dyDescent="0.25">
      <c r="A41" s="64" t="s">
        <v>12</v>
      </c>
      <c r="B41" s="69" t="s">
        <v>100</v>
      </c>
      <c r="C41" s="1098">
        <v>3</v>
      </c>
      <c r="D41" s="1095"/>
      <c r="E41" s="67"/>
      <c r="F41" s="63"/>
      <c r="G41" s="66"/>
      <c r="H41" s="68"/>
      <c r="I41" s="67"/>
      <c r="J41" s="63"/>
      <c r="K41" s="59">
        <f>C41*'[1]RAZDEL A'!$C$5+D41*'[1]RAZDEL A'!$D$5+E41*'[1]RAZDEL A'!$E$5+F41*'[1]RAZDEL A'!$F$5+G41*'[1]RAZDEL A'!$G$5+H41*'[1]RAZDEL A'!$H$5+I41*'[1]RAZDEL A'!$I$5+J41*'[1]RAZDEL A'!$J$5</f>
        <v>54</v>
      </c>
    </row>
    <row r="42" spans="1:11" ht="15.75" x14ac:dyDescent="0.25">
      <c r="A42" s="60" t="s">
        <v>14</v>
      </c>
      <c r="B42" s="69" t="s">
        <v>102</v>
      </c>
      <c r="C42" s="1098"/>
      <c r="D42" s="1095"/>
      <c r="E42" s="67">
        <v>2</v>
      </c>
      <c r="F42" s="63">
        <v>2</v>
      </c>
      <c r="G42" s="66"/>
      <c r="H42" s="68"/>
      <c r="I42" s="67"/>
      <c r="J42" s="63"/>
      <c r="K42" s="59">
        <f>C42*'[1]RAZDEL A'!$C$5+D42*'[1]RAZDEL A'!$D$5+E42*'[1]RAZDEL A'!$E$5+F42*'[1]RAZDEL A'!$F$5+G42*'[1]RAZDEL A'!$G$5+H42*'[1]RAZDEL A'!$H$5+I42*'[1]RAZDEL A'!$I$5+J42*'[1]RAZDEL A'!$J$5</f>
        <v>72</v>
      </c>
    </row>
    <row r="43" spans="1:11" ht="31.5" x14ac:dyDescent="0.25">
      <c r="A43" s="60" t="s">
        <v>16</v>
      </c>
      <c r="B43" s="69" t="s">
        <v>103</v>
      </c>
      <c r="C43" s="1098"/>
      <c r="D43" s="1095"/>
      <c r="E43" s="67"/>
      <c r="F43" s="63"/>
      <c r="G43" s="66">
        <v>3</v>
      </c>
      <c r="H43" s="68"/>
      <c r="I43" s="67"/>
      <c r="J43" s="63"/>
      <c r="K43" s="59">
        <f>C43*'[1]RAZDEL A'!$C$5+D43*'[1]RAZDEL A'!$D$5+E43*'[1]RAZDEL A'!$E$5+F43*'[1]RAZDEL A'!$F$5+G43*'[1]RAZDEL A'!$G$5+H43*'[1]RAZDEL A'!$H$5+I43*'[1]RAZDEL A'!$I$5+J43*'[1]RAZDEL A'!$J$5</f>
        <v>54</v>
      </c>
    </row>
    <row r="44" spans="1:11" ht="31.5" x14ac:dyDescent="0.25">
      <c r="A44" s="64" t="s">
        <v>18</v>
      </c>
      <c r="B44" s="69" t="s">
        <v>104</v>
      </c>
      <c r="C44" s="1098"/>
      <c r="D44" s="1095"/>
      <c r="E44" s="67"/>
      <c r="F44" s="63"/>
      <c r="G44" s="66">
        <v>2</v>
      </c>
      <c r="H44" s="68">
        <v>2</v>
      </c>
      <c r="I44" s="67"/>
      <c r="J44" s="63"/>
      <c r="K44" s="59">
        <f>C44*'[1]RAZDEL A'!$C$5+D44*'[1]RAZDEL A'!$D$5+E44*'[1]RAZDEL A'!$E$5+F44*'[1]RAZDEL A'!$F$5+G44*'[1]RAZDEL A'!$G$5+H44*'[1]RAZDEL A'!$H$5+I44*'[1]RAZDEL A'!$I$5+J44*'[1]RAZDEL A'!$J$5</f>
        <v>72</v>
      </c>
    </row>
    <row r="45" spans="1:11" ht="15.75" x14ac:dyDescent="0.25">
      <c r="A45" s="51"/>
      <c r="B45" s="499" t="s">
        <v>163</v>
      </c>
      <c r="C45" s="500"/>
      <c r="D45" s="500"/>
      <c r="E45" s="500"/>
      <c r="F45" s="500"/>
      <c r="G45" s="500"/>
      <c r="H45" s="500"/>
      <c r="I45" s="500"/>
      <c r="J45" s="500"/>
      <c r="K45" s="70"/>
    </row>
    <row r="46" spans="1:11" ht="15.75" x14ac:dyDescent="0.25">
      <c r="A46" s="71" t="s">
        <v>8</v>
      </c>
      <c r="B46" s="69" t="s">
        <v>110</v>
      </c>
      <c r="C46" s="1083"/>
      <c r="D46" s="1084"/>
      <c r="E46" s="74"/>
      <c r="F46" s="73"/>
      <c r="G46" s="75">
        <v>2</v>
      </c>
      <c r="H46" s="76">
        <v>2</v>
      </c>
      <c r="I46" s="75"/>
      <c r="J46" s="76"/>
      <c r="K46" s="59">
        <f>C46*'[1]RAZDEL A'!$C$5+D46*'[1]RAZDEL A'!$D$5+E46*'[1]RAZDEL A'!$E$5+F46*'[1]RAZDEL A'!$F$5+G46*'[1]RAZDEL A'!$G$5+H46*'[1]RAZDEL A'!$H$5+I46*'[1]RAZDEL A'!$I$5+J46*'[1]RAZDEL A'!$J$5</f>
        <v>72</v>
      </c>
    </row>
    <row r="47" spans="1:11" ht="15.75" x14ac:dyDescent="0.25">
      <c r="A47" s="71" t="s">
        <v>10</v>
      </c>
      <c r="B47" s="69" t="s">
        <v>112</v>
      </c>
      <c r="C47" s="1085"/>
      <c r="D47" s="1086"/>
      <c r="E47" s="79"/>
      <c r="F47" s="78"/>
      <c r="G47" s="80"/>
      <c r="H47" s="81"/>
      <c r="I47" s="80">
        <v>2</v>
      </c>
      <c r="J47" s="81">
        <v>2</v>
      </c>
      <c r="K47" s="59">
        <f>C47*'[1]RAZDEL A'!$C$5+D47*'[1]RAZDEL A'!$D$5+E47*'[1]RAZDEL A'!$E$5+F47*'[1]RAZDEL A'!$F$5+G47*'[1]RAZDEL A'!$G$5+H47*'[1]RAZDEL A'!$H$5+I47*'[1]RAZDEL A'!$I$5+J47*'[1]RAZDEL A'!$J$5</f>
        <v>62</v>
      </c>
    </row>
    <row r="48" spans="1:11" ht="63" x14ac:dyDescent="0.25">
      <c r="A48" s="60" t="s">
        <v>12</v>
      </c>
      <c r="B48" s="69" t="s">
        <v>164</v>
      </c>
      <c r="C48" s="1077"/>
      <c r="D48" s="1087"/>
      <c r="E48" s="84">
        <v>1</v>
      </c>
      <c r="F48" s="83">
        <v>2</v>
      </c>
      <c r="G48" s="84"/>
      <c r="H48" s="83"/>
      <c r="I48" s="84"/>
      <c r="J48" s="83"/>
      <c r="K48" s="59">
        <f>C48*'[1]RAZDEL A'!$C$5+D48*'[1]RAZDEL A'!$D$5+E48*'[1]RAZDEL A'!$E$5+F48*'[1]RAZDEL A'!$F$5+G48*'[1]RAZDEL A'!$G$5+H48*'[1]RAZDEL A'!$H$5+I48*'[1]RAZDEL A'!$I$5+J48*'[1]RAZDEL A'!$J$5</f>
        <v>54</v>
      </c>
    </row>
    <row r="49" spans="1:11" ht="31.5" x14ac:dyDescent="0.25">
      <c r="A49" s="60" t="s">
        <v>14</v>
      </c>
      <c r="B49" s="85" t="s">
        <v>111</v>
      </c>
      <c r="C49" s="1077"/>
      <c r="D49" s="1087"/>
      <c r="E49" s="82"/>
      <c r="F49" s="83"/>
      <c r="G49" s="82">
        <v>2</v>
      </c>
      <c r="H49" s="83">
        <v>3</v>
      </c>
      <c r="I49" s="82"/>
      <c r="J49" s="83"/>
      <c r="K49" s="59">
        <f>C49*'[1]RAZDEL A'!$C$5+D49*'[1]RAZDEL A'!$D$5+E49*'[1]RAZDEL A'!$E$5+F49*'[1]RAZDEL A'!$F$5+G49*'[1]RAZDEL A'!$G$5+H49*'[1]RAZDEL A'!$H$5+I49*'[1]RAZDEL A'!$I$5+J49*'[1]RAZDEL A'!$J$5</f>
        <v>90</v>
      </c>
    </row>
    <row r="50" spans="1:11" ht="63" x14ac:dyDescent="0.25">
      <c r="A50" s="60" t="s">
        <v>16</v>
      </c>
      <c r="B50" s="85" t="s">
        <v>165</v>
      </c>
      <c r="C50" s="1077"/>
      <c r="D50" s="1087"/>
      <c r="E50" s="82"/>
      <c r="F50" s="83"/>
      <c r="G50" s="82"/>
      <c r="H50" s="83"/>
      <c r="I50" s="82">
        <v>2</v>
      </c>
      <c r="J50" s="83">
        <v>2</v>
      </c>
      <c r="K50" s="59">
        <f>C50*'[1]RAZDEL A'!$C$5+D50*'[1]RAZDEL A'!$D$5+E50*'[1]RAZDEL A'!$E$5+F50*'[1]RAZDEL A'!$F$5+G50*'[1]RAZDEL A'!$G$5+H50*'[1]RAZDEL A'!$H$5+I50*'[1]RAZDEL A'!$I$5+J50*'[1]RAZDEL A'!$J$5</f>
        <v>62</v>
      </c>
    </row>
    <row r="51" spans="1:11" ht="15.75" x14ac:dyDescent="0.25">
      <c r="A51" s="60" t="s">
        <v>18</v>
      </c>
      <c r="B51" s="86" t="s">
        <v>113</v>
      </c>
      <c r="C51" s="1077"/>
      <c r="D51" s="1087"/>
      <c r="E51" s="82"/>
      <c r="F51" s="83"/>
      <c r="G51" s="82"/>
      <c r="H51" s="83"/>
      <c r="I51" s="82"/>
      <c r="J51" s="83">
        <v>2</v>
      </c>
      <c r="K51" s="59">
        <f>C51*'[1]RAZDEL A'!$C$5+D51*'[1]RAZDEL A'!$D$5+E51*'[1]RAZDEL A'!$E$5+F51*'[1]RAZDEL A'!$F$5+G51*'[1]RAZDEL A'!$G$5+H51*'[1]RAZDEL A'!$H$5+I51*'[1]RAZDEL A'!$I$5+J51*'[1]RAZDEL A'!$J$5</f>
        <v>26</v>
      </c>
    </row>
    <row r="52" spans="1:11" ht="47.25" x14ac:dyDescent="0.25">
      <c r="A52" s="60" t="s">
        <v>20</v>
      </c>
      <c r="B52" s="85" t="s">
        <v>114</v>
      </c>
      <c r="C52" s="1077"/>
      <c r="D52" s="1087"/>
      <c r="E52" s="82"/>
      <c r="F52" s="83"/>
      <c r="G52" s="82"/>
      <c r="H52" s="83"/>
      <c r="I52" s="82"/>
      <c r="J52" s="83">
        <v>2</v>
      </c>
      <c r="K52" s="59">
        <f>C52*'[1]RAZDEL A'!$C$5+D52*'[1]RAZDEL A'!$D$5+E52*'[1]RAZDEL A'!$E$5+F52*'[1]RAZDEL A'!$F$5+G52*'[1]RAZDEL A'!$G$5+H52*'[1]RAZDEL A'!$H$5+I52*'[1]RAZDEL A'!$I$5+J52*'[1]RAZDEL A'!$J$5</f>
        <v>26</v>
      </c>
    </row>
    <row r="53" spans="1:11" ht="31.5" x14ac:dyDescent="0.25">
      <c r="A53" s="60" t="s">
        <v>22</v>
      </c>
      <c r="B53" s="85" t="s">
        <v>116</v>
      </c>
      <c r="C53" s="1077"/>
      <c r="D53" s="1087"/>
      <c r="E53" s="82"/>
      <c r="F53" s="83"/>
      <c r="G53" s="82"/>
      <c r="H53" s="83"/>
      <c r="I53" s="82">
        <v>2</v>
      </c>
      <c r="J53" s="83">
        <v>2</v>
      </c>
      <c r="K53" s="59">
        <f>C53*'[1]RAZDEL A'!$C$5+D53*'[1]RAZDEL A'!$D$5+E53*'[1]RAZDEL A'!$E$5+F53*'[1]RAZDEL A'!$F$5+G53*'[1]RAZDEL A'!$G$5+H53*'[1]RAZDEL A'!$H$5+I53*'[1]RAZDEL A'!$I$5+J53*'[1]RAZDEL A'!$J$5</f>
        <v>62</v>
      </c>
    </row>
    <row r="54" spans="1:11" ht="15.75" x14ac:dyDescent="0.25">
      <c r="A54" s="60" t="s">
        <v>24</v>
      </c>
      <c r="B54" s="86" t="s">
        <v>115</v>
      </c>
      <c r="C54" s="1077"/>
      <c r="D54" s="1087"/>
      <c r="E54" s="82"/>
      <c r="F54" s="83"/>
      <c r="G54" s="82"/>
      <c r="H54" s="83"/>
      <c r="I54" s="82">
        <v>2</v>
      </c>
      <c r="J54" s="83"/>
      <c r="K54" s="59">
        <f>C54*'[1]RAZDEL A'!$C$5+D54*'[1]RAZDEL A'!$D$5+E54*'[1]RAZDEL A'!$E$5+F54*'[1]RAZDEL A'!$F$5+G54*'[1]RAZDEL A'!$G$5+H54*'[1]RAZDEL A'!$H$5+I54*'[1]RAZDEL A'!$I$5+J54*'[1]RAZDEL A'!$J$5</f>
        <v>36</v>
      </c>
    </row>
    <row r="55" spans="1:11" ht="15.75" x14ac:dyDescent="0.25">
      <c r="A55" s="60">
        <v>10</v>
      </c>
      <c r="B55" s="87" t="s">
        <v>105</v>
      </c>
      <c r="C55" s="1077"/>
      <c r="D55" s="1087"/>
      <c r="E55" s="82"/>
      <c r="F55" s="83"/>
      <c r="G55" s="82"/>
      <c r="H55" s="83"/>
      <c r="I55" s="82"/>
      <c r="J55" s="83"/>
      <c r="K55" s="88"/>
    </row>
    <row r="56" spans="1:11" ht="15.75" x14ac:dyDescent="0.25">
      <c r="A56" s="60" t="s">
        <v>166</v>
      </c>
      <c r="B56" s="89" t="s">
        <v>106</v>
      </c>
      <c r="C56" s="1077"/>
      <c r="D56" s="1087">
        <v>4</v>
      </c>
      <c r="E56" s="82"/>
      <c r="F56" s="83"/>
      <c r="G56" s="82"/>
      <c r="H56" s="83"/>
      <c r="I56" s="82"/>
      <c r="J56" s="83"/>
      <c r="K56" s="59">
        <f>C56*'[1]RAZDEL A'!$C$5+D56*'[1]RAZDEL A'!$D$5+E56*'[1]RAZDEL A'!$E$5+F56*'[1]RAZDEL A'!$F$5+G56*'[1]RAZDEL A'!$G$5+H56*'[1]RAZDEL A'!$H$5+I56*'[1]RAZDEL A'!$I$5+J56*'[1]RAZDEL A'!$J$5</f>
        <v>72</v>
      </c>
    </row>
    <row r="57" spans="1:11" ht="15.75" x14ac:dyDescent="0.25">
      <c r="A57" s="60" t="s">
        <v>167</v>
      </c>
      <c r="B57" s="89" t="s">
        <v>107</v>
      </c>
      <c r="C57" s="1077"/>
      <c r="D57" s="1087"/>
      <c r="E57" s="82">
        <v>4</v>
      </c>
      <c r="F57" s="83"/>
      <c r="G57" s="82"/>
      <c r="H57" s="83"/>
      <c r="I57" s="82"/>
      <c r="J57" s="83"/>
      <c r="K57" s="59">
        <f>C57*'[1]RAZDEL A'!$C$5+D57*'[1]RAZDEL A'!$D$5+E57*'[1]RAZDEL A'!$E$5+F57*'[1]RAZDEL A'!$F$5+G57*'[1]RAZDEL A'!$G$5+H57*'[1]RAZDEL A'!$H$5+I57*'[1]RAZDEL A'!$I$5+J57*'[1]RAZDEL A'!$J$5</f>
        <v>72</v>
      </c>
    </row>
    <row r="58" spans="1:11" ht="31.5" x14ac:dyDescent="0.25">
      <c r="A58" s="60" t="s">
        <v>168</v>
      </c>
      <c r="B58" s="90" t="s">
        <v>117</v>
      </c>
      <c r="C58" s="1088"/>
      <c r="D58" s="1089"/>
      <c r="E58" s="91"/>
      <c r="F58" s="83">
        <v>4</v>
      </c>
      <c r="G58" s="91"/>
      <c r="H58" s="83"/>
      <c r="I58" s="82"/>
      <c r="J58" s="83"/>
      <c r="K58" s="59">
        <f>C58*'[1]RAZDEL A'!$C$5+D58*'[1]RAZDEL A'!$D$5+E58*'[1]RAZDEL A'!$E$5+F58*'[1]RAZDEL A'!$F$5+G58*'[1]RAZDEL A'!$G$5+H58*'[1]RAZDEL A'!$H$5+I58*'[1]RAZDEL A'!$I$5+J58*'[1]RAZDEL A'!$J$5</f>
        <v>72</v>
      </c>
    </row>
    <row r="59" spans="1:11" ht="15.75" x14ac:dyDescent="0.25">
      <c r="A59" s="60" t="s">
        <v>169</v>
      </c>
      <c r="B59" s="89" t="s">
        <v>108</v>
      </c>
      <c r="C59" s="1077"/>
      <c r="D59" s="1087"/>
      <c r="E59" s="82"/>
      <c r="F59" s="83"/>
      <c r="G59" s="82">
        <v>3</v>
      </c>
      <c r="H59" s="83"/>
      <c r="I59" s="82"/>
      <c r="J59" s="83"/>
      <c r="K59" s="59">
        <f>C59*'[1]RAZDEL A'!$C$5+D59*'[1]RAZDEL A'!$D$5+E59*'[1]RAZDEL A'!$E$5+F59*'[1]RAZDEL A'!$F$5+G59*'[1]RAZDEL A'!$G$5+H59*'[1]RAZDEL A'!$H$5+I59*'[1]RAZDEL A'!$I$5+J59*'[1]RAZDEL A'!$J$5</f>
        <v>54</v>
      </c>
    </row>
    <row r="60" spans="1:11" ht="15.75" x14ac:dyDescent="0.25">
      <c r="A60" s="60" t="s">
        <v>170</v>
      </c>
      <c r="B60" s="89" t="s">
        <v>118</v>
      </c>
      <c r="C60" s="1077"/>
      <c r="D60" s="1087"/>
      <c r="E60" s="82"/>
      <c r="F60" s="83"/>
      <c r="G60" s="82"/>
      <c r="H60" s="83">
        <v>6</v>
      </c>
      <c r="I60" s="82"/>
      <c r="J60" s="83"/>
      <c r="K60" s="59">
        <f>C60*'[1]RAZDEL A'!$C$5+D60*'[1]RAZDEL A'!$D$5+E60*'[1]RAZDEL A'!$E$5+F60*'[1]RAZDEL A'!$F$5+G60*'[1]RAZDEL A'!$G$5+H60*'[1]RAZDEL A'!$H$5+I60*'[1]RAZDEL A'!$I$5+J60*'[1]RAZDEL A'!$J$5</f>
        <v>108</v>
      </c>
    </row>
    <row r="61" spans="1:11" ht="31.5" x14ac:dyDescent="0.25">
      <c r="A61" s="60" t="s">
        <v>171</v>
      </c>
      <c r="B61" s="90" t="s">
        <v>172</v>
      </c>
      <c r="C61" s="1077"/>
      <c r="D61" s="1087"/>
      <c r="E61" s="82"/>
      <c r="F61" s="83"/>
      <c r="G61" s="82"/>
      <c r="H61" s="83"/>
      <c r="I61" s="82">
        <v>3</v>
      </c>
      <c r="J61" s="83">
        <v>3</v>
      </c>
      <c r="K61" s="59">
        <f>C61*'[1]RAZDEL A'!$C$5+D61*'[1]RAZDEL A'!$D$5+E61*'[1]RAZDEL A'!$E$5+F61*'[1]RAZDEL A'!$F$5+G61*'[1]RAZDEL A'!$G$5+H61*'[1]RAZDEL A'!$H$5+I61*'[1]RAZDEL A'!$I$5+J61*'[1]RAZDEL A'!$J$5</f>
        <v>93</v>
      </c>
    </row>
    <row r="62" spans="1:11" ht="31.5" x14ac:dyDescent="0.25">
      <c r="A62" s="60" t="s">
        <v>173</v>
      </c>
      <c r="B62" s="69" t="s">
        <v>119</v>
      </c>
      <c r="C62" s="1077"/>
      <c r="D62" s="1087"/>
      <c r="E62" s="82"/>
      <c r="F62" s="83"/>
      <c r="G62" s="82"/>
      <c r="H62" s="83">
        <v>2</v>
      </c>
      <c r="I62" s="82"/>
      <c r="J62" s="83"/>
      <c r="K62" s="59">
        <f>C62*'[1]RAZDEL A'!$C$5+D62*'[1]RAZDEL A'!$D$5+E62*'[1]RAZDEL A'!$E$5+F62*'[1]RAZDEL A'!$F$5+G62*'[1]RAZDEL A'!$G$5+H62*'[1]RAZDEL A'!$H$5+I62*'[1]RAZDEL A'!$I$5+J62*'[1]RAZDEL A'!$J$5</f>
        <v>36</v>
      </c>
    </row>
    <row r="63" spans="1:11" ht="31.5" x14ac:dyDescent="0.25">
      <c r="A63" s="60" t="s">
        <v>174</v>
      </c>
      <c r="B63" s="69" t="s">
        <v>175</v>
      </c>
      <c r="C63" s="1077"/>
      <c r="D63" s="1087"/>
      <c r="E63" s="82"/>
      <c r="F63" s="83"/>
      <c r="G63" s="82"/>
      <c r="H63" s="83"/>
      <c r="I63" s="82">
        <v>2</v>
      </c>
      <c r="J63" s="83">
        <v>2</v>
      </c>
      <c r="K63" s="59">
        <f>C63*'[1]RAZDEL A'!$C$5+D63*'[1]RAZDEL A'!$D$5+E63*'[1]RAZDEL A'!$E$5+F63*'[1]RAZDEL A'!$F$5+G63*'[1]RAZDEL A'!$G$5+H63*'[1]RAZDEL A'!$H$5+I63*'[1]RAZDEL A'!$I$5+J63*'[1]RAZDEL A'!$J$5</f>
        <v>62</v>
      </c>
    </row>
    <row r="64" spans="1:11" ht="31.5" x14ac:dyDescent="0.25">
      <c r="A64" s="60" t="s">
        <v>176</v>
      </c>
      <c r="B64" s="69" t="s">
        <v>177</v>
      </c>
      <c r="C64" s="1077"/>
      <c r="D64" s="1087"/>
      <c r="E64" s="82"/>
      <c r="F64" s="83"/>
      <c r="G64" s="82"/>
      <c r="H64" s="83"/>
      <c r="I64" s="82">
        <v>2</v>
      </c>
      <c r="J64" s="83"/>
      <c r="K64" s="59">
        <f>C64*'[1]RAZDEL A'!$C$5+D64*'[1]RAZDEL A'!$D$5+E64*'[1]RAZDEL A'!$E$5+F64*'[1]RAZDEL A'!$F$5+G64*'[1]RAZDEL A'!$G$5+H64*'[1]RAZDEL A'!$H$5+I64*'[1]RAZDEL A'!$I$5+J64*'[1]RAZDEL A'!$J$5</f>
        <v>36</v>
      </c>
    </row>
    <row r="65" spans="1:11" ht="31.5" x14ac:dyDescent="0.25">
      <c r="A65" s="60" t="s">
        <v>178</v>
      </c>
      <c r="B65" s="93" t="s">
        <v>179</v>
      </c>
      <c r="C65" s="1090"/>
      <c r="D65" s="1091"/>
      <c r="E65" s="94"/>
      <c r="F65" s="95"/>
      <c r="G65" s="501">
        <v>60</v>
      </c>
      <c r="H65" s="502"/>
      <c r="I65" s="82">
        <v>2</v>
      </c>
      <c r="J65" s="83">
        <v>2</v>
      </c>
      <c r="K65" s="59">
        <f>C65*'[1]RAZDEL A'!$C$5+D65*'[1]RAZDEL A'!$D$5+E65*'[1]RAZDEL A'!$E$5+F65*'[1]RAZDEL A'!$F$5+I65*'[1]RAZDEL A'!$I$5+J65*'[1]RAZDEL A'!$J$5+G65</f>
        <v>122</v>
      </c>
    </row>
    <row r="66" spans="1:11" ht="15.75" x14ac:dyDescent="0.25">
      <c r="A66" s="60"/>
      <c r="B66" s="97" t="s">
        <v>180</v>
      </c>
      <c r="C66" s="1092">
        <v>6</v>
      </c>
      <c r="D66" s="1093">
        <v>6</v>
      </c>
      <c r="E66" s="60">
        <v>10</v>
      </c>
      <c r="F66" s="98">
        <v>10</v>
      </c>
      <c r="G66" s="99">
        <v>16</v>
      </c>
      <c r="H66" s="100">
        <v>16</v>
      </c>
      <c r="I66" s="99">
        <v>20</v>
      </c>
      <c r="J66" s="100">
        <v>20</v>
      </c>
      <c r="K66" s="59">
        <f>C66*'[1]RAZDEL A'!$C$5+D66*'[1]RAZDEL A'!$D$5+E66*'[1]RAZDEL A'!$E$5+F66*'[1]RAZDEL A'!$F$5+G66*'[1]RAZDEL A'!$G$5+H66*'[1]RAZDEL A'!$H$5+I66*'[1]RAZDEL A'!$I$5+J66*'[1]RAZDEL A'!$J$5+G65</f>
        <v>1832</v>
      </c>
    </row>
    <row r="67" spans="1:11" ht="50.25" customHeight="1" x14ac:dyDescent="0.25">
      <c r="A67" s="503" t="s">
        <v>182</v>
      </c>
      <c r="B67" s="504"/>
      <c r="C67" s="1094"/>
      <c r="D67" s="1095"/>
      <c r="E67" s="62"/>
      <c r="F67" s="63"/>
      <c r="G67" s="101">
        <v>3</v>
      </c>
      <c r="H67" s="100">
        <v>3</v>
      </c>
      <c r="I67" s="101">
        <v>3</v>
      </c>
      <c r="J67" s="100">
        <v>3</v>
      </c>
      <c r="K67" s="59">
        <f>C67*'[1]RAZDEL A'!$C$5+D67*'[1]RAZDEL A'!$D$5+E67*'[1]RAZDEL A'!$E$5+F67*'[1]RAZDEL A'!$F$5+G67*'[1]RAZDEL A'!$G$5+H67*'[1]RAZDEL A'!$H$5+I67*'[1]RAZDEL A'!$I$5+J67*'[1]RAZDEL A'!$J$5</f>
        <v>201</v>
      </c>
    </row>
    <row r="68" spans="1:11" ht="31.5" x14ac:dyDescent="0.25">
      <c r="A68" s="60">
        <v>1</v>
      </c>
      <c r="B68" s="69" t="s">
        <v>9</v>
      </c>
      <c r="C68" s="1094"/>
      <c r="D68" s="1095"/>
      <c r="E68" s="62"/>
      <c r="F68" s="63"/>
      <c r="G68" s="101">
        <v>1</v>
      </c>
      <c r="H68" s="100">
        <v>1</v>
      </c>
      <c r="I68" s="101">
        <v>1</v>
      </c>
      <c r="J68" s="100">
        <v>1</v>
      </c>
      <c r="K68" s="59">
        <f>C68*'[1]RAZDEL A'!$C$5+D68*'[1]RAZDEL A'!$D$5+E68*'[1]RAZDEL A'!$E$5+F68*'[1]RAZDEL A'!$F$5+G68*'[1]RAZDEL A'!$G$5+H68*'[1]RAZDEL A'!$H$5+I68*'[1]RAZDEL A'!$I$5+J68*'[1]RAZDEL A'!$J$5</f>
        <v>67</v>
      </c>
    </row>
    <row r="69" spans="1:11" ht="31.5" x14ac:dyDescent="0.25">
      <c r="A69" s="60">
        <v>2</v>
      </c>
      <c r="B69" s="85" t="s">
        <v>111</v>
      </c>
      <c r="C69" s="1094"/>
      <c r="D69" s="1095"/>
      <c r="E69" s="62"/>
      <c r="F69" s="63"/>
      <c r="G69" s="101">
        <v>1</v>
      </c>
      <c r="H69" s="100">
        <v>1</v>
      </c>
      <c r="I69" s="101"/>
      <c r="J69" s="100"/>
      <c r="K69" s="59">
        <f>C69*'[1]RAZDEL A'!$C$5+D69*'[1]RAZDEL A'!$D$5+E69*'[1]RAZDEL A'!$E$5+F69*'[1]RAZDEL A'!$F$5+G69*'[1]RAZDEL A'!$G$5+H69*'[1]RAZDEL A'!$H$5+I69*'[1]RAZDEL A'!$I$5+J69*'[1]RAZDEL A'!$J$5</f>
        <v>36</v>
      </c>
    </row>
    <row r="70" spans="1:11" ht="15.75" x14ac:dyDescent="0.25">
      <c r="A70" s="60">
        <v>3</v>
      </c>
      <c r="B70" s="69" t="s">
        <v>112</v>
      </c>
      <c r="C70" s="1094"/>
      <c r="D70" s="1095"/>
      <c r="E70" s="62"/>
      <c r="F70" s="63"/>
      <c r="G70" s="101"/>
      <c r="H70" s="100"/>
      <c r="I70" s="101">
        <v>1</v>
      </c>
      <c r="J70" s="100">
        <v>1</v>
      </c>
      <c r="K70" s="59">
        <f>C70*'[1]RAZDEL A'!$C$5+D70*'[1]RAZDEL A'!$D$5+E70*'[1]RAZDEL A'!$E$5+F70*'[1]RAZDEL A'!$F$5+G70*'[1]RAZDEL A'!$G$5+H70*'[1]RAZDEL A'!$H$5+I70*'[1]RAZDEL A'!$I$5+J70*'[1]RAZDEL A'!$J$5</f>
        <v>31</v>
      </c>
    </row>
    <row r="71" spans="1:11" ht="63" x14ac:dyDescent="0.25">
      <c r="A71" s="60">
        <v>4</v>
      </c>
      <c r="B71" s="85" t="s">
        <v>165</v>
      </c>
      <c r="C71" s="1094"/>
      <c r="D71" s="1095"/>
      <c r="E71" s="62"/>
      <c r="F71" s="63"/>
      <c r="G71" s="101"/>
      <c r="H71" s="100"/>
      <c r="I71" s="101">
        <v>1</v>
      </c>
      <c r="J71" s="100">
        <v>1</v>
      </c>
      <c r="K71" s="59">
        <f>C71*'[1]RAZDEL A'!$C$5+D71*'[1]RAZDEL A'!$D$5+E71*'[1]RAZDEL A'!$E$5+F71*'[1]RAZDEL A'!$F$5+G71*'[1]RAZDEL A'!$G$5+H71*'[1]RAZDEL A'!$H$5+I71*'[1]RAZDEL A'!$I$5+J71*'[1]RAZDEL A'!$J$5</f>
        <v>31</v>
      </c>
    </row>
    <row r="72" spans="1:11" ht="31.5" x14ac:dyDescent="0.25">
      <c r="A72" s="60">
        <v>5</v>
      </c>
      <c r="B72" s="69" t="s">
        <v>103</v>
      </c>
      <c r="C72" s="1094"/>
      <c r="D72" s="1095"/>
      <c r="E72" s="62"/>
      <c r="F72" s="63"/>
      <c r="G72" s="101">
        <v>1</v>
      </c>
      <c r="H72" s="100">
        <v>1</v>
      </c>
      <c r="I72" s="101"/>
      <c r="J72" s="100"/>
      <c r="K72" s="59">
        <f>C72*'[1]RAZDEL A'!$C$5+D72*'[1]RAZDEL A'!$D$5+E72*'[1]RAZDEL A'!$E$5+F72*'[1]RAZDEL A'!$F$5+G72*'[1]RAZDEL A'!$G$5+H72*'[1]RAZDEL A'!$H$5+I72*'[1]RAZDEL A'!$I$5+J72*'[1]RAZDEL A'!$J$5</f>
        <v>36</v>
      </c>
    </row>
    <row r="73" spans="1:11" ht="15.75" x14ac:dyDescent="0.25">
      <c r="A73" s="494" t="s">
        <v>189</v>
      </c>
      <c r="B73" s="495"/>
      <c r="C73" s="1092">
        <v>32</v>
      </c>
      <c r="D73" s="1093">
        <v>32</v>
      </c>
      <c r="E73" s="60">
        <v>32</v>
      </c>
      <c r="F73" s="98">
        <v>32</v>
      </c>
      <c r="G73" s="60">
        <v>32</v>
      </c>
      <c r="H73" s="98">
        <v>32</v>
      </c>
      <c r="I73" s="60">
        <v>32</v>
      </c>
      <c r="J73" s="98">
        <v>32</v>
      </c>
      <c r="K73" s="88">
        <f>K66+'[1]RAZDEL A'!K62+K67</f>
        <v>2033</v>
      </c>
    </row>
    <row r="74" spans="1:11" ht="15.75" x14ac:dyDescent="0.25">
      <c r="A74" s="494" t="s">
        <v>183</v>
      </c>
      <c r="B74" s="495"/>
      <c r="C74" s="1096">
        <v>4</v>
      </c>
      <c r="D74" s="1097">
        <v>4</v>
      </c>
      <c r="E74" s="101">
        <v>4</v>
      </c>
      <c r="F74" s="100">
        <v>4</v>
      </c>
      <c r="G74" s="101">
        <v>4</v>
      </c>
      <c r="H74" s="100">
        <v>4</v>
      </c>
      <c r="I74" s="101">
        <v>4</v>
      </c>
      <c r="J74" s="100">
        <v>4</v>
      </c>
      <c r="K74" s="59">
        <f>C74*'[1]RAZDEL A'!$C$5+D74*'[1]RAZDEL A'!$D$5+E74*'[1]RAZDEL A'!$E$5+F74*'[1]RAZDEL A'!$F$5+G74*'[1]RAZDEL A'!$G$5+H74*'[1]RAZDEL A'!$H$5+I74*'[1]RAZDEL A'!$I$5+J74*'[1]RAZDEL A'!$J$5</f>
        <v>556</v>
      </c>
    </row>
    <row r="75" spans="1:11" ht="15.75" x14ac:dyDescent="0.25">
      <c r="A75" s="496" t="s">
        <v>188</v>
      </c>
      <c r="B75" s="497"/>
      <c r="C75" s="1096">
        <v>36</v>
      </c>
      <c r="D75" s="1097">
        <v>36</v>
      </c>
      <c r="E75" s="99">
        <v>36</v>
      </c>
      <c r="F75" s="100">
        <v>36</v>
      </c>
      <c r="G75" s="99">
        <v>36</v>
      </c>
      <c r="H75" s="100">
        <v>36</v>
      </c>
      <c r="I75" s="99">
        <v>36</v>
      </c>
      <c r="J75" s="100">
        <v>36</v>
      </c>
      <c r="K75" s="102">
        <f>K74+K73</f>
        <v>2589</v>
      </c>
    </row>
  </sheetData>
  <mergeCells count="24">
    <mergeCell ref="A33:K33"/>
    <mergeCell ref="A2:A6"/>
    <mergeCell ref="B2:B3"/>
    <mergeCell ref="C2:J2"/>
    <mergeCell ref="K2:K6"/>
    <mergeCell ref="C3:D3"/>
    <mergeCell ref="E3:F3"/>
    <mergeCell ref="G3:H3"/>
    <mergeCell ref="I3:J3"/>
    <mergeCell ref="C4:J4"/>
    <mergeCell ref="C6:J6"/>
    <mergeCell ref="C8:D8"/>
    <mergeCell ref="E8:F8"/>
    <mergeCell ref="G8:H8"/>
    <mergeCell ref="I8:J8"/>
    <mergeCell ref="B9:J9"/>
    <mergeCell ref="A73:B73"/>
    <mergeCell ref="A74:B74"/>
    <mergeCell ref="A75:B75"/>
    <mergeCell ref="B34:J34"/>
    <mergeCell ref="B38:J38"/>
    <mergeCell ref="B45:J45"/>
    <mergeCell ref="G65:H65"/>
    <mergeCell ref="A67:B6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76" workbookViewId="0">
      <selection activeCell="E86" sqref="E86:F89"/>
    </sheetView>
  </sheetViews>
  <sheetFormatPr defaultRowHeight="15" x14ac:dyDescent="0.25"/>
  <cols>
    <col min="1" max="1" width="4.85546875" customWidth="1"/>
    <col min="2" max="2" width="17.140625" customWidth="1"/>
    <col min="3" max="3" width="5.42578125" customWidth="1"/>
    <col min="4" max="4" width="4.85546875" customWidth="1"/>
    <col min="5" max="13" width="5.42578125" customWidth="1"/>
  </cols>
  <sheetData>
    <row r="1" spans="1:13" ht="15.75" thickTop="1" x14ac:dyDescent="0.25">
      <c r="A1" s="621" t="s">
        <v>45</v>
      </c>
      <c r="B1" s="655" t="s">
        <v>46</v>
      </c>
      <c r="C1" s="600" t="s">
        <v>191</v>
      </c>
      <c r="D1" s="625"/>
      <c r="E1" s="625"/>
      <c r="F1" s="625"/>
      <c r="G1" s="625"/>
      <c r="H1" s="625"/>
      <c r="I1" s="625"/>
      <c r="J1" s="625"/>
      <c r="K1" s="625"/>
      <c r="L1" s="625"/>
      <c r="M1" s="601"/>
    </row>
    <row r="2" spans="1:13" x14ac:dyDescent="0.25">
      <c r="A2" s="622"/>
      <c r="B2" s="656"/>
      <c r="C2" s="626" t="s">
        <v>192</v>
      </c>
      <c r="D2" s="627"/>
      <c r="E2" s="627"/>
      <c r="F2" s="627"/>
      <c r="G2" s="627"/>
      <c r="H2" s="627"/>
      <c r="I2" s="627"/>
      <c r="J2" s="627"/>
      <c r="K2" s="627"/>
      <c r="L2" s="627"/>
      <c r="M2" s="628"/>
    </row>
    <row r="3" spans="1:13" ht="15.75" thickBot="1" x14ac:dyDescent="0.3">
      <c r="A3" s="622"/>
      <c r="B3" s="657"/>
      <c r="C3" s="536" t="s">
        <v>193</v>
      </c>
      <c r="D3" s="629"/>
      <c r="E3" s="629"/>
      <c r="F3" s="629"/>
      <c r="G3" s="629"/>
      <c r="H3" s="629"/>
      <c r="I3" s="629"/>
      <c r="J3" s="629"/>
      <c r="K3" s="629"/>
      <c r="L3" s="629"/>
      <c r="M3" s="537"/>
    </row>
    <row r="4" spans="1:13" ht="16.5" thickTop="1" thickBot="1" x14ac:dyDescent="0.3">
      <c r="A4" s="622"/>
      <c r="B4" s="230" t="s">
        <v>47</v>
      </c>
      <c r="C4" s="652" t="s">
        <v>139</v>
      </c>
      <c r="D4" s="652"/>
      <c r="E4" s="651" t="s">
        <v>140</v>
      </c>
      <c r="F4" s="651"/>
      <c r="G4" s="652" t="s">
        <v>141</v>
      </c>
      <c r="H4" s="652"/>
      <c r="I4" s="658" t="s">
        <v>142</v>
      </c>
      <c r="J4" s="658"/>
      <c r="K4" s="640" t="s">
        <v>194</v>
      </c>
      <c r="L4" s="640"/>
      <c r="M4" s="640"/>
    </row>
    <row r="5" spans="1:13" ht="16.5" thickTop="1" thickBot="1" x14ac:dyDescent="0.3">
      <c r="A5" s="622"/>
      <c r="B5" s="230" t="s">
        <v>49</v>
      </c>
      <c r="C5" s="650">
        <v>36</v>
      </c>
      <c r="D5" s="650"/>
      <c r="E5" s="651">
        <v>36</v>
      </c>
      <c r="F5" s="651"/>
      <c r="G5" s="652">
        <v>36</v>
      </c>
      <c r="H5" s="652"/>
      <c r="I5" s="650">
        <v>31</v>
      </c>
      <c r="J5" s="650"/>
      <c r="K5" s="640" t="s">
        <v>195</v>
      </c>
      <c r="L5" s="640"/>
      <c r="M5" s="640"/>
    </row>
    <row r="6" spans="1:13" ht="16.5" thickTop="1" thickBot="1" x14ac:dyDescent="0.3">
      <c r="A6" s="622"/>
      <c r="B6" s="653" t="s">
        <v>209</v>
      </c>
      <c r="C6" s="650" t="s">
        <v>210</v>
      </c>
      <c r="D6" s="650"/>
      <c r="E6" s="654" t="s">
        <v>50</v>
      </c>
      <c r="F6" s="654"/>
      <c r="G6" s="650" t="s">
        <v>144</v>
      </c>
      <c r="H6" s="650"/>
      <c r="I6" s="650" t="s">
        <v>145</v>
      </c>
      <c r="J6" s="650"/>
      <c r="K6" s="640" t="s">
        <v>197</v>
      </c>
      <c r="L6" s="586"/>
      <c r="M6" s="641" t="s">
        <v>198</v>
      </c>
    </row>
    <row r="7" spans="1:13" ht="16.5" thickTop="1" thickBot="1" x14ac:dyDescent="0.3">
      <c r="A7" s="623"/>
      <c r="B7" s="653"/>
      <c r="C7" s="650"/>
      <c r="D7" s="650"/>
      <c r="E7" s="654"/>
      <c r="F7" s="654"/>
      <c r="G7" s="650"/>
      <c r="H7" s="650"/>
      <c r="I7" s="650"/>
      <c r="J7" s="650"/>
      <c r="K7" s="640"/>
      <c r="L7" s="587"/>
      <c r="M7" s="641"/>
    </row>
    <row r="8" spans="1:13" ht="15.75" thickTop="1" x14ac:dyDescent="0.25">
      <c r="A8" s="168">
        <v>1</v>
      </c>
      <c r="B8" s="231">
        <v>2</v>
      </c>
      <c r="C8" s="642">
        <v>3</v>
      </c>
      <c r="D8" s="643"/>
      <c r="E8" s="644">
        <v>4</v>
      </c>
      <c r="F8" s="645"/>
      <c r="G8" s="646">
        <v>5</v>
      </c>
      <c r="H8" s="643"/>
      <c r="I8" s="647">
        <v>6</v>
      </c>
      <c r="J8" s="648"/>
      <c r="K8" s="648">
        <v>7</v>
      </c>
      <c r="L8" s="648"/>
      <c r="M8" s="649"/>
    </row>
    <row r="9" spans="1:13" ht="15.75" thickBot="1" x14ac:dyDescent="0.3">
      <c r="A9" s="434" t="s">
        <v>51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80"/>
    </row>
    <row r="10" spans="1:13" ht="16.5" thickTop="1" thickBot="1" x14ac:dyDescent="0.3">
      <c r="A10" s="630" t="s">
        <v>9</v>
      </c>
      <c r="B10" s="631"/>
      <c r="C10" s="631"/>
      <c r="D10" s="631"/>
      <c r="E10" s="631"/>
      <c r="F10" s="631"/>
      <c r="G10" s="631"/>
      <c r="H10" s="631"/>
      <c r="I10" s="631"/>
      <c r="J10" s="631"/>
      <c r="K10" s="631"/>
      <c r="L10" s="631"/>
      <c r="M10" s="632"/>
    </row>
    <row r="11" spans="1:13" ht="15.75" thickTop="1" x14ac:dyDescent="0.25">
      <c r="A11" s="638">
        <v>1</v>
      </c>
      <c r="B11" s="577" t="s">
        <v>9</v>
      </c>
      <c r="C11" s="165">
        <f>C12*C5</f>
        <v>108</v>
      </c>
      <c r="D11" s="167"/>
      <c r="E11" s="264">
        <f>E12*E5</f>
        <v>108</v>
      </c>
      <c r="F11" s="265"/>
      <c r="G11" s="165">
        <f>G12*G5</f>
        <v>108</v>
      </c>
      <c r="H11" s="167"/>
      <c r="I11" s="165">
        <f>I12*I5</f>
        <v>93</v>
      </c>
      <c r="J11" s="167"/>
      <c r="K11" s="165">
        <f>I11+G11+E11+C11</f>
        <v>417</v>
      </c>
      <c r="L11" s="166"/>
      <c r="M11" s="167"/>
    </row>
    <row r="12" spans="1:13" ht="15.75" thickBot="1" x14ac:dyDescent="0.3">
      <c r="A12" s="639"/>
      <c r="B12" s="578"/>
      <c r="C12" s="224">
        <v>3</v>
      </c>
      <c r="D12" s="164"/>
      <c r="E12" s="266">
        <v>3</v>
      </c>
      <c r="F12" s="267"/>
      <c r="G12" s="224">
        <v>3</v>
      </c>
      <c r="H12" s="164"/>
      <c r="I12" s="224">
        <v>3</v>
      </c>
      <c r="J12" s="164"/>
      <c r="K12" s="165"/>
      <c r="L12" s="166"/>
      <c r="M12" s="167"/>
    </row>
    <row r="13" spans="1:13" ht="16.5" thickTop="1" thickBot="1" x14ac:dyDescent="0.3">
      <c r="A13" s="630" t="s">
        <v>52</v>
      </c>
      <c r="B13" s="631"/>
      <c r="C13" s="631"/>
      <c r="D13" s="631"/>
      <c r="E13" s="631"/>
      <c r="F13" s="631"/>
      <c r="G13" s="631"/>
      <c r="H13" s="631"/>
      <c r="I13" s="631"/>
      <c r="J13" s="631"/>
      <c r="K13" s="631"/>
      <c r="L13" s="631"/>
      <c r="M13" s="632"/>
    </row>
    <row r="14" spans="1:13" ht="16.5" thickTop="1" thickBot="1" x14ac:dyDescent="0.3">
      <c r="A14" s="635">
        <v>2</v>
      </c>
      <c r="B14" s="636" t="s">
        <v>199</v>
      </c>
      <c r="C14" s="232">
        <f>C5*C15</f>
        <v>72</v>
      </c>
      <c r="D14" s="233"/>
      <c r="E14" s="270">
        <f>E5*E15</f>
        <v>72</v>
      </c>
      <c r="F14" s="271"/>
      <c r="G14" s="232">
        <f>G5*G15</f>
        <v>72</v>
      </c>
      <c r="H14" s="233"/>
      <c r="I14" s="232">
        <f>I5*I15</f>
        <v>62</v>
      </c>
      <c r="J14" s="233"/>
      <c r="K14" s="232">
        <f>I14+G14+E14+C14</f>
        <v>278</v>
      </c>
      <c r="L14" s="234"/>
      <c r="M14" s="233"/>
    </row>
    <row r="15" spans="1:13" ht="16.5" thickTop="1" thickBot="1" x14ac:dyDescent="0.3">
      <c r="A15" s="635"/>
      <c r="B15" s="636"/>
      <c r="C15" s="181">
        <v>2</v>
      </c>
      <c r="D15" s="180"/>
      <c r="E15" s="268">
        <v>2</v>
      </c>
      <c r="F15" s="269"/>
      <c r="G15" s="181">
        <v>2</v>
      </c>
      <c r="H15" s="180"/>
      <c r="I15" s="181">
        <v>2</v>
      </c>
      <c r="J15" s="180"/>
      <c r="K15" s="194"/>
      <c r="L15" s="195"/>
      <c r="M15" s="196"/>
    </row>
    <row r="16" spans="1:13" ht="16.5" thickTop="1" thickBot="1" x14ac:dyDescent="0.3">
      <c r="A16" s="635">
        <v>3</v>
      </c>
      <c r="B16" s="636" t="s">
        <v>200</v>
      </c>
      <c r="C16" s="232">
        <f>C5*C17</f>
        <v>72</v>
      </c>
      <c r="D16" s="233"/>
      <c r="E16" s="270">
        <f>E5*E17</f>
        <v>72</v>
      </c>
      <c r="F16" s="271"/>
      <c r="G16" s="232"/>
      <c r="H16" s="233"/>
      <c r="I16" s="232"/>
      <c r="J16" s="233"/>
      <c r="K16" s="232">
        <f>E16+C16+G16+I16</f>
        <v>144</v>
      </c>
      <c r="L16" s="234"/>
      <c r="M16" s="233"/>
    </row>
    <row r="17" spans="1:13" ht="16.5" thickTop="1" thickBot="1" x14ac:dyDescent="0.3">
      <c r="A17" s="635"/>
      <c r="B17" s="636"/>
      <c r="C17" s="181">
        <v>2</v>
      </c>
      <c r="D17" s="180"/>
      <c r="E17" s="268">
        <v>2</v>
      </c>
      <c r="F17" s="269"/>
      <c r="G17" s="181"/>
      <c r="H17" s="180"/>
      <c r="I17" s="181"/>
      <c r="J17" s="180"/>
      <c r="K17" s="194"/>
      <c r="L17" s="195"/>
      <c r="M17" s="196"/>
    </row>
    <row r="18" spans="1:13" ht="16.5" thickTop="1" thickBot="1" x14ac:dyDescent="0.3">
      <c r="A18" s="630" t="s">
        <v>54</v>
      </c>
      <c r="B18" s="631"/>
      <c r="C18" s="631"/>
      <c r="D18" s="631"/>
      <c r="E18" s="631"/>
      <c r="F18" s="631"/>
      <c r="G18" s="631"/>
      <c r="H18" s="631"/>
      <c r="I18" s="631"/>
      <c r="J18" s="631"/>
      <c r="K18" s="631"/>
      <c r="L18" s="631"/>
      <c r="M18" s="632"/>
    </row>
    <row r="19" spans="1:13" ht="16.5" thickTop="1" thickBot="1" x14ac:dyDescent="0.3">
      <c r="A19" s="635">
        <v>4</v>
      </c>
      <c r="B19" s="637" t="s">
        <v>13</v>
      </c>
      <c r="C19" s="232">
        <f>C5*C20</f>
        <v>108</v>
      </c>
      <c r="D19" s="233"/>
      <c r="E19" s="270">
        <f>E5*E20</f>
        <v>108</v>
      </c>
      <c r="F19" s="271"/>
      <c r="G19" s="232">
        <f>G5*G20</f>
        <v>72</v>
      </c>
      <c r="H19" s="233"/>
      <c r="I19" s="232">
        <f>I5*I20</f>
        <v>62</v>
      </c>
      <c r="J19" s="233"/>
      <c r="K19" s="232">
        <f>I19+G19+E19+C19</f>
        <v>350</v>
      </c>
      <c r="L19" s="234"/>
      <c r="M19" s="233"/>
    </row>
    <row r="20" spans="1:13" ht="16.5" thickTop="1" thickBot="1" x14ac:dyDescent="0.3">
      <c r="A20" s="635"/>
      <c r="B20" s="637"/>
      <c r="C20" s="181">
        <v>3</v>
      </c>
      <c r="D20" s="180"/>
      <c r="E20" s="268">
        <v>3</v>
      </c>
      <c r="F20" s="269"/>
      <c r="G20" s="181">
        <v>2</v>
      </c>
      <c r="H20" s="180"/>
      <c r="I20" s="181">
        <v>2</v>
      </c>
      <c r="J20" s="180"/>
      <c r="K20" s="194"/>
      <c r="L20" s="195"/>
      <c r="M20" s="196"/>
    </row>
    <row r="21" spans="1:13" ht="16.5" thickTop="1" thickBot="1" x14ac:dyDescent="0.3">
      <c r="A21" s="635">
        <v>5</v>
      </c>
      <c r="B21" s="637" t="s">
        <v>152</v>
      </c>
      <c r="C21" s="232">
        <f>C22*C5</f>
        <v>72</v>
      </c>
      <c r="D21" s="233"/>
      <c r="E21" s="270"/>
      <c r="F21" s="271"/>
      <c r="G21" s="232"/>
      <c r="H21" s="233"/>
      <c r="I21" s="232"/>
      <c r="J21" s="233"/>
      <c r="K21" s="232">
        <f>SUM(C21:I21)</f>
        <v>72</v>
      </c>
      <c r="L21" s="234"/>
      <c r="M21" s="233"/>
    </row>
    <row r="22" spans="1:13" ht="16.5" thickTop="1" thickBot="1" x14ac:dyDescent="0.3">
      <c r="A22" s="635"/>
      <c r="B22" s="637"/>
      <c r="C22" s="181">
        <v>2</v>
      </c>
      <c r="D22" s="180"/>
      <c r="E22" s="268"/>
      <c r="F22" s="269"/>
      <c r="G22" s="181"/>
      <c r="H22" s="180"/>
      <c r="I22" s="181"/>
      <c r="J22" s="180"/>
      <c r="K22" s="194"/>
      <c r="L22" s="195"/>
      <c r="M22" s="196"/>
    </row>
    <row r="23" spans="1:13" ht="16.5" thickTop="1" thickBot="1" x14ac:dyDescent="0.3">
      <c r="A23" s="635">
        <v>6</v>
      </c>
      <c r="B23" s="636" t="s">
        <v>15</v>
      </c>
      <c r="C23" s="165">
        <f>C24*C5</f>
        <v>36</v>
      </c>
      <c r="D23" s="167"/>
      <c r="E23" s="264">
        <f>E24*E5</f>
        <v>36</v>
      </c>
      <c r="F23" s="265"/>
      <c r="G23" s="165"/>
      <c r="H23" s="167"/>
      <c r="I23" s="165"/>
      <c r="J23" s="167"/>
      <c r="K23" s="165">
        <f>SUM(C23:J23)</f>
        <v>72</v>
      </c>
      <c r="L23" s="166"/>
      <c r="M23" s="167"/>
    </row>
    <row r="24" spans="1:13" ht="16.5" thickTop="1" thickBot="1" x14ac:dyDescent="0.3">
      <c r="A24" s="635"/>
      <c r="B24" s="636"/>
      <c r="C24" s="224">
        <v>1</v>
      </c>
      <c r="D24" s="164"/>
      <c r="E24" s="266">
        <v>1</v>
      </c>
      <c r="F24" s="267"/>
      <c r="G24" s="224"/>
      <c r="H24" s="164"/>
      <c r="I24" s="224"/>
      <c r="J24" s="164"/>
      <c r="K24" s="165"/>
      <c r="L24" s="166"/>
      <c r="M24" s="167"/>
    </row>
    <row r="25" spans="1:13" ht="16.5" thickTop="1" thickBot="1" x14ac:dyDescent="0.3">
      <c r="A25" s="630" t="s">
        <v>55</v>
      </c>
      <c r="B25" s="631"/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2"/>
    </row>
    <row r="26" spans="1:13" ht="16.5" thickTop="1" thickBot="1" x14ac:dyDescent="0.3">
      <c r="A26" s="635">
        <v>7</v>
      </c>
      <c r="B26" s="636" t="s">
        <v>56</v>
      </c>
      <c r="C26" s="232">
        <f>C27*C5</f>
        <v>72</v>
      </c>
      <c r="D26" s="233"/>
      <c r="E26" s="270">
        <f>E27*E5</f>
        <v>72</v>
      </c>
      <c r="F26" s="271"/>
      <c r="G26" s="232">
        <f>G27*G5</f>
        <v>72</v>
      </c>
      <c r="H26" s="233"/>
      <c r="I26" s="232"/>
      <c r="J26" s="233"/>
      <c r="K26" s="232">
        <f>SUM(C26:J26)</f>
        <v>216</v>
      </c>
      <c r="L26" s="234"/>
      <c r="M26" s="233"/>
    </row>
    <row r="27" spans="1:13" ht="16.5" thickTop="1" thickBot="1" x14ac:dyDescent="0.3">
      <c r="A27" s="635"/>
      <c r="B27" s="636"/>
      <c r="C27" s="181">
        <v>2</v>
      </c>
      <c r="D27" s="180"/>
      <c r="E27" s="268">
        <v>2</v>
      </c>
      <c r="F27" s="269"/>
      <c r="G27" s="181">
        <v>2</v>
      </c>
      <c r="H27" s="180"/>
      <c r="I27" s="181"/>
      <c r="J27" s="180"/>
      <c r="K27" s="194"/>
      <c r="L27" s="195"/>
      <c r="M27" s="196"/>
    </row>
    <row r="28" spans="1:13" ht="16.5" thickTop="1" thickBot="1" x14ac:dyDescent="0.3">
      <c r="A28" s="635">
        <v>8</v>
      </c>
      <c r="B28" s="636" t="s">
        <v>19</v>
      </c>
      <c r="C28" s="232">
        <f>C29*C5</f>
        <v>54</v>
      </c>
      <c r="D28" s="233"/>
      <c r="E28" s="270">
        <f>E29*E5</f>
        <v>54</v>
      </c>
      <c r="F28" s="271"/>
      <c r="G28" s="232">
        <f>G29*G5</f>
        <v>36</v>
      </c>
      <c r="H28" s="233"/>
      <c r="I28" s="232"/>
      <c r="J28" s="233"/>
      <c r="K28" s="232">
        <f>SUM(C28:J28)</f>
        <v>144</v>
      </c>
      <c r="L28" s="234"/>
      <c r="M28" s="233"/>
    </row>
    <row r="29" spans="1:13" ht="16.5" thickTop="1" thickBot="1" x14ac:dyDescent="0.3">
      <c r="A29" s="635"/>
      <c r="B29" s="636"/>
      <c r="C29" s="181">
        <v>1.5</v>
      </c>
      <c r="D29" s="180"/>
      <c r="E29" s="268">
        <v>1.5</v>
      </c>
      <c r="F29" s="269"/>
      <c r="G29" s="181">
        <v>1</v>
      </c>
      <c r="H29" s="180"/>
      <c r="I29" s="181"/>
      <c r="J29" s="180"/>
      <c r="K29" s="194"/>
      <c r="L29" s="195"/>
      <c r="M29" s="196"/>
    </row>
    <row r="30" spans="1:13" ht="16.5" thickTop="1" thickBot="1" x14ac:dyDescent="0.3">
      <c r="A30" s="635">
        <v>9</v>
      </c>
      <c r="B30" s="636" t="s">
        <v>154</v>
      </c>
      <c r="C30" s="232">
        <f>C31*C5</f>
        <v>54</v>
      </c>
      <c r="D30" s="233"/>
      <c r="E30" s="270"/>
      <c r="F30" s="271"/>
      <c r="G30" s="232"/>
      <c r="H30" s="233"/>
      <c r="I30" s="232"/>
      <c r="J30" s="233"/>
      <c r="K30" s="232">
        <f>SUM(C30:J30)</f>
        <v>54</v>
      </c>
      <c r="L30" s="234"/>
      <c r="M30" s="233"/>
    </row>
    <row r="31" spans="1:13" ht="16.5" thickTop="1" thickBot="1" x14ac:dyDescent="0.3">
      <c r="A31" s="635"/>
      <c r="B31" s="636"/>
      <c r="C31" s="181">
        <v>1.5</v>
      </c>
      <c r="D31" s="180"/>
      <c r="E31" s="268"/>
      <c r="F31" s="269"/>
      <c r="G31" s="181"/>
      <c r="H31" s="180"/>
      <c r="I31" s="181"/>
      <c r="J31" s="180"/>
      <c r="K31" s="194"/>
      <c r="L31" s="195"/>
      <c r="M31" s="196"/>
    </row>
    <row r="32" spans="1:13" ht="16.5" thickTop="1" thickBot="1" x14ac:dyDescent="0.3">
      <c r="A32" s="635">
        <v>10</v>
      </c>
      <c r="B32" s="636" t="s">
        <v>155</v>
      </c>
      <c r="C32" s="232"/>
      <c r="D32" s="233"/>
      <c r="E32" s="270">
        <f>E33*E5</f>
        <v>54</v>
      </c>
      <c r="F32" s="271"/>
      <c r="G32" s="232"/>
      <c r="H32" s="233"/>
      <c r="I32" s="232"/>
      <c r="J32" s="233"/>
      <c r="K32" s="232">
        <f>SUM(C32:J32)</f>
        <v>54</v>
      </c>
      <c r="L32" s="234"/>
      <c r="M32" s="233"/>
    </row>
    <row r="33" spans="1:13" ht="16.5" thickTop="1" thickBot="1" x14ac:dyDescent="0.3">
      <c r="A33" s="635"/>
      <c r="B33" s="636"/>
      <c r="C33" s="181"/>
      <c r="D33" s="180"/>
      <c r="E33" s="268">
        <v>1.5</v>
      </c>
      <c r="F33" s="269"/>
      <c r="G33" s="181"/>
      <c r="H33" s="180"/>
      <c r="I33" s="181"/>
      <c r="J33" s="180"/>
      <c r="K33" s="194"/>
      <c r="L33" s="195"/>
      <c r="M33" s="196"/>
    </row>
    <row r="34" spans="1:13" ht="16.5" thickTop="1" thickBot="1" x14ac:dyDescent="0.3">
      <c r="A34" s="635">
        <v>11</v>
      </c>
      <c r="B34" s="636" t="s">
        <v>81</v>
      </c>
      <c r="C34" s="232"/>
      <c r="D34" s="233"/>
      <c r="E34" s="270"/>
      <c r="F34" s="271"/>
      <c r="G34" s="232">
        <f>G35*G5</f>
        <v>54</v>
      </c>
      <c r="H34" s="233"/>
      <c r="I34" s="232"/>
      <c r="J34" s="233"/>
      <c r="K34" s="232">
        <f>SUM(C34:J34)</f>
        <v>54</v>
      </c>
      <c r="L34" s="234"/>
      <c r="M34" s="233"/>
    </row>
    <row r="35" spans="1:13" ht="16.5" thickTop="1" thickBot="1" x14ac:dyDescent="0.3">
      <c r="A35" s="635"/>
      <c r="B35" s="636"/>
      <c r="C35" s="181"/>
      <c r="D35" s="180"/>
      <c r="E35" s="268"/>
      <c r="F35" s="269"/>
      <c r="G35" s="181">
        <v>1.5</v>
      </c>
      <c r="H35" s="180"/>
      <c r="I35" s="181"/>
      <c r="J35" s="180"/>
      <c r="K35" s="194"/>
      <c r="L35" s="195"/>
      <c r="M35" s="196"/>
    </row>
    <row r="36" spans="1:13" ht="16.5" thickTop="1" thickBot="1" x14ac:dyDescent="0.3">
      <c r="A36" s="635">
        <v>12</v>
      </c>
      <c r="B36" s="637" t="s">
        <v>156</v>
      </c>
      <c r="C36" s="232"/>
      <c r="D36" s="233"/>
      <c r="E36" s="270"/>
      <c r="F36" s="271"/>
      <c r="G36" s="232"/>
      <c r="H36" s="233"/>
      <c r="I36" s="232">
        <f>I37*I5</f>
        <v>62</v>
      </c>
      <c r="J36" s="233"/>
      <c r="K36" s="232">
        <f>SUM(C36:J36)</f>
        <v>62</v>
      </c>
      <c r="L36" s="234"/>
      <c r="M36" s="233"/>
    </row>
    <row r="37" spans="1:13" ht="16.5" thickTop="1" thickBot="1" x14ac:dyDescent="0.3">
      <c r="A37" s="635"/>
      <c r="B37" s="637"/>
      <c r="C37" s="181"/>
      <c r="D37" s="180"/>
      <c r="E37" s="268"/>
      <c r="F37" s="269"/>
      <c r="G37" s="181"/>
      <c r="H37" s="180"/>
      <c r="I37" s="181">
        <v>2</v>
      </c>
      <c r="J37" s="180"/>
      <c r="K37" s="194"/>
      <c r="L37" s="195"/>
      <c r="M37" s="196"/>
    </row>
    <row r="38" spans="1:13" ht="16.5" thickTop="1" thickBot="1" x14ac:dyDescent="0.3">
      <c r="A38" s="630" t="s">
        <v>57</v>
      </c>
      <c r="B38" s="631"/>
      <c r="C38" s="631"/>
      <c r="D38" s="631"/>
      <c r="E38" s="631"/>
      <c r="F38" s="631"/>
      <c r="G38" s="631"/>
      <c r="H38" s="631"/>
      <c r="I38" s="631"/>
      <c r="J38" s="631"/>
      <c r="K38" s="631"/>
      <c r="L38" s="631"/>
      <c r="M38" s="632"/>
    </row>
    <row r="39" spans="1:13" ht="16.5" thickTop="1" thickBot="1" x14ac:dyDescent="0.3">
      <c r="A39" s="635">
        <v>13</v>
      </c>
      <c r="B39" s="636" t="s">
        <v>58</v>
      </c>
      <c r="C39" s="232">
        <v>72</v>
      </c>
      <c r="D39" s="233"/>
      <c r="E39" s="270">
        <v>72</v>
      </c>
      <c r="F39" s="271"/>
      <c r="G39" s="232"/>
      <c r="H39" s="233"/>
      <c r="I39" s="232"/>
      <c r="J39" s="233"/>
      <c r="K39" s="232">
        <f>SUM(C39:I39)</f>
        <v>144</v>
      </c>
      <c r="L39" s="234"/>
      <c r="M39" s="233"/>
    </row>
    <row r="40" spans="1:13" ht="16.5" thickTop="1" thickBot="1" x14ac:dyDescent="0.3">
      <c r="A40" s="635"/>
      <c r="B40" s="636"/>
      <c r="C40" s="181">
        <v>2</v>
      </c>
      <c r="D40" s="180"/>
      <c r="E40" s="268">
        <v>2</v>
      </c>
      <c r="F40" s="269"/>
      <c r="G40" s="181"/>
      <c r="H40" s="180"/>
      <c r="I40" s="181"/>
      <c r="J40" s="180"/>
      <c r="K40" s="194"/>
      <c r="L40" s="195"/>
      <c r="M40" s="196"/>
    </row>
    <row r="41" spans="1:13" ht="16.5" thickTop="1" thickBot="1" x14ac:dyDescent="0.3">
      <c r="A41" s="635">
        <v>14</v>
      </c>
      <c r="B41" s="637" t="s">
        <v>59</v>
      </c>
      <c r="C41" s="232">
        <f>C42*C5</f>
        <v>72</v>
      </c>
      <c r="D41" s="233"/>
      <c r="E41" s="270">
        <f>E42*E5</f>
        <v>72</v>
      </c>
      <c r="F41" s="271"/>
      <c r="G41" s="232">
        <f>G42*G5</f>
        <v>36</v>
      </c>
      <c r="H41" s="233"/>
      <c r="I41" s="232"/>
      <c r="J41" s="233"/>
      <c r="K41" s="232">
        <f>SUM(C41:I41)</f>
        <v>180</v>
      </c>
      <c r="L41" s="234"/>
      <c r="M41" s="233"/>
    </row>
    <row r="42" spans="1:13" ht="16.5" thickTop="1" thickBot="1" x14ac:dyDescent="0.3">
      <c r="A42" s="635"/>
      <c r="B42" s="637"/>
      <c r="C42" s="181">
        <v>2</v>
      </c>
      <c r="D42" s="180"/>
      <c r="E42" s="268">
        <v>2</v>
      </c>
      <c r="F42" s="269"/>
      <c r="G42" s="181">
        <v>1</v>
      </c>
      <c r="H42" s="180"/>
      <c r="I42" s="181"/>
      <c r="J42" s="180"/>
      <c r="K42" s="194"/>
      <c r="L42" s="195"/>
      <c r="M42" s="196"/>
    </row>
    <row r="43" spans="1:13" ht="16.5" thickTop="1" thickBot="1" x14ac:dyDescent="0.3">
      <c r="A43" s="635">
        <v>15</v>
      </c>
      <c r="B43" s="636" t="s">
        <v>60</v>
      </c>
      <c r="C43" s="165">
        <f>C44*C5</f>
        <v>72</v>
      </c>
      <c r="D43" s="167"/>
      <c r="E43" s="264">
        <f>E5*E44</f>
        <v>72</v>
      </c>
      <c r="F43" s="265"/>
      <c r="G43" s="165"/>
      <c r="H43" s="167"/>
      <c r="I43" s="165"/>
      <c r="J43" s="167"/>
      <c r="K43" s="165">
        <v>144</v>
      </c>
      <c r="L43" s="166"/>
      <c r="M43" s="167"/>
    </row>
    <row r="44" spans="1:13" ht="16.5" thickTop="1" thickBot="1" x14ac:dyDescent="0.3">
      <c r="A44" s="635"/>
      <c r="B44" s="636"/>
      <c r="C44" s="224">
        <v>2</v>
      </c>
      <c r="D44" s="164"/>
      <c r="E44" s="266">
        <v>2</v>
      </c>
      <c r="F44" s="267"/>
      <c r="G44" s="224"/>
      <c r="H44" s="164"/>
      <c r="I44" s="224"/>
      <c r="J44" s="164"/>
      <c r="K44" s="165"/>
      <c r="L44" s="166"/>
      <c r="M44" s="167"/>
    </row>
    <row r="45" spans="1:13" ht="16.5" thickTop="1" thickBot="1" x14ac:dyDescent="0.3">
      <c r="A45" s="630" t="s">
        <v>61</v>
      </c>
      <c r="B45" s="631"/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632"/>
    </row>
    <row r="46" spans="1:13" ht="16.5" thickTop="1" thickBot="1" x14ac:dyDescent="0.3">
      <c r="A46" s="635">
        <v>16</v>
      </c>
      <c r="B46" s="636" t="s">
        <v>25</v>
      </c>
      <c r="C46" s="232">
        <f>C47*C5</f>
        <v>36</v>
      </c>
      <c r="D46" s="233"/>
      <c r="E46" s="270"/>
      <c r="F46" s="271"/>
      <c r="G46" s="232"/>
      <c r="H46" s="233"/>
      <c r="I46" s="232"/>
      <c r="J46" s="233"/>
      <c r="K46" s="232">
        <f>C46</f>
        <v>36</v>
      </c>
      <c r="L46" s="234"/>
      <c r="M46" s="233"/>
    </row>
    <row r="47" spans="1:13" ht="16.5" thickTop="1" thickBot="1" x14ac:dyDescent="0.3">
      <c r="A47" s="635"/>
      <c r="B47" s="636"/>
      <c r="C47" s="181">
        <v>1</v>
      </c>
      <c r="D47" s="196"/>
      <c r="E47" s="272"/>
      <c r="F47" s="273"/>
      <c r="G47" s="194"/>
      <c r="H47" s="196"/>
      <c r="I47" s="194"/>
      <c r="J47" s="196"/>
      <c r="K47" s="194"/>
      <c r="L47" s="195"/>
      <c r="M47" s="196"/>
    </row>
    <row r="48" spans="1:13" ht="15.75" thickTop="1" x14ac:dyDescent="0.25">
      <c r="A48" s="621" t="s">
        <v>45</v>
      </c>
      <c r="B48" s="586" t="s">
        <v>46</v>
      </c>
      <c r="C48" s="600" t="s">
        <v>191</v>
      </c>
      <c r="D48" s="625"/>
      <c r="E48" s="625"/>
      <c r="F48" s="625"/>
      <c r="G48" s="625"/>
      <c r="H48" s="625"/>
      <c r="I48" s="625"/>
      <c r="J48" s="625"/>
      <c r="K48" s="625"/>
      <c r="L48" s="625"/>
      <c r="M48" s="601"/>
    </row>
    <row r="49" spans="1:13" x14ac:dyDescent="0.25">
      <c r="A49" s="622"/>
      <c r="B49" s="624"/>
      <c r="C49" s="626" t="s">
        <v>192</v>
      </c>
      <c r="D49" s="627"/>
      <c r="E49" s="627"/>
      <c r="F49" s="627"/>
      <c r="G49" s="627"/>
      <c r="H49" s="627"/>
      <c r="I49" s="627"/>
      <c r="J49" s="627"/>
      <c r="K49" s="627"/>
      <c r="L49" s="627"/>
      <c r="M49" s="628"/>
    </row>
    <row r="50" spans="1:13" ht="15.75" thickBot="1" x14ac:dyDescent="0.3">
      <c r="A50" s="622"/>
      <c r="B50" s="587"/>
      <c r="C50" s="536" t="s">
        <v>193</v>
      </c>
      <c r="D50" s="629"/>
      <c r="E50" s="629"/>
      <c r="F50" s="629"/>
      <c r="G50" s="629"/>
      <c r="H50" s="629"/>
      <c r="I50" s="629"/>
      <c r="J50" s="629"/>
      <c r="K50" s="629"/>
      <c r="L50" s="629"/>
      <c r="M50" s="537"/>
    </row>
    <row r="51" spans="1:13" ht="16.5" thickTop="1" thickBot="1" x14ac:dyDescent="0.3">
      <c r="A51" s="622"/>
      <c r="B51" s="230" t="s">
        <v>47</v>
      </c>
      <c r="C51" s="608" t="s">
        <v>139</v>
      </c>
      <c r="D51" s="609"/>
      <c r="E51" s="617" t="s">
        <v>140</v>
      </c>
      <c r="F51" s="618"/>
      <c r="G51" s="608" t="s">
        <v>141</v>
      </c>
      <c r="H51" s="609"/>
      <c r="I51" s="610" t="s">
        <v>142</v>
      </c>
      <c r="J51" s="611"/>
      <c r="K51" s="612" t="s">
        <v>194</v>
      </c>
      <c r="L51" s="613"/>
      <c r="M51" s="614"/>
    </row>
    <row r="52" spans="1:13" ht="16.5" thickTop="1" thickBot="1" x14ac:dyDescent="0.3">
      <c r="A52" s="622"/>
      <c r="B52" s="230" t="s">
        <v>49</v>
      </c>
      <c r="C52" s="615">
        <v>36</v>
      </c>
      <c r="D52" s="616"/>
      <c r="E52" s="617">
        <v>36</v>
      </c>
      <c r="F52" s="618"/>
      <c r="G52" s="608">
        <v>36</v>
      </c>
      <c r="H52" s="609"/>
      <c r="I52" s="615">
        <v>31</v>
      </c>
      <c r="J52" s="616"/>
      <c r="K52" s="612" t="s">
        <v>195</v>
      </c>
      <c r="L52" s="613"/>
      <c r="M52" s="614"/>
    </row>
    <row r="53" spans="1:13" ht="15.75" thickTop="1" x14ac:dyDescent="0.25">
      <c r="A53" s="622"/>
      <c r="B53" s="598" t="s">
        <v>212</v>
      </c>
      <c r="C53" s="600" t="s">
        <v>210</v>
      </c>
      <c r="D53" s="601"/>
      <c r="E53" s="604" t="s">
        <v>50</v>
      </c>
      <c r="F53" s="605"/>
      <c r="G53" s="600" t="s">
        <v>144</v>
      </c>
      <c r="H53" s="601"/>
      <c r="I53" s="600" t="s">
        <v>145</v>
      </c>
      <c r="J53" s="601"/>
      <c r="K53" s="586" t="s">
        <v>197</v>
      </c>
      <c r="L53" s="586"/>
      <c r="M53" s="588" t="s">
        <v>198</v>
      </c>
    </row>
    <row r="54" spans="1:13" ht="15.75" thickBot="1" x14ac:dyDescent="0.3">
      <c r="A54" s="623"/>
      <c r="B54" s="599"/>
      <c r="C54" s="602"/>
      <c r="D54" s="603"/>
      <c r="E54" s="606"/>
      <c r="F54" s="607"/>
      <c r="G54" s="602"/>
      <c r="H54" s="603"/>
      <c r="I54" s="602"/>
      <c r="J54" s="603"/>
      <c r="K54" s="587"/>
      <c r="L54" s="587"/>
      <c r="M54" s="589"/>
    </row>
    <row r="55" spans="1:13" ht="16.5" thickTop="1" thickBot="1" x14ac:dyDescent="0.3">
      <c r="A55" s="168">
        <v>1</v>
      </c>
      <c r="B55" s="231">
        <v>2</v>
      </c>
      <c r="C55" s="590">
        <v>3</v>
      </c>
      <c r="D55" s="591"/>
      <c r="E55" s="592">
        <v>4</v>
      </c>
      <c r="F55" s="593"/>
      <c r="G55" s="594">
        <v>5</v>
      </c>
      <c r="H55" s="591"/>
      <c r="I55" s="595">
        <v>6</v>
      </c>
      <c r="J55" s="596"/>
      <c r="K55" s="596">
        <v>7</v>
      </c>
      <c r="L55" s="596"/>
      <c r="M55" s="597"/>
    </row>
    <row r="56" spans="1:13" ht="16.5" thickTop="1" thickBot="1" x14ac:dyDescent="0.3">
      <c r="A56" s="635">
        <v>17</v>
      </c>
      <c r="B56" s="636" t="s">
        <v>23</v>
      </c>
      <c r="C56" s="165">
        <f>C57*C5</f>
        <v>36</v>
      </c>
      <c r="D56" s="167"/>
      <c r="E56" s="264"/>
      <c r="F56" s="265"/>
      <c r="G56" s="165"/>
      <c r="H56" s="167"/>
      <c r="I56" s="165"/>
      <c r="J56" s="167"/>
      <c r="K56" s="165">
        <f>C56</f>
        <v>36</v>
      </c>
      <c r="L56" s="166"/>
      <c r="M56" s="167"/>
    </row>
    <row r="57" spans="1:13" ht="16.5" thickTop="1" thickBot="1" x14ac:dyDescent="0.3">
      <c r="A57" s="635"/>
      <c r="B57" s="636"/>
      <c r="C57" s="224">
        <v>1</v>
      </c>
      <c r="D57" s="167"/>
      <c r="E57" s="264"/>
      <c r="F57" s="265"/>
      <c r="G57" s="165"/>
      <c r="H57" s="167"/>
      <c r="I57" s="165"/>
      <c r="J57" s="167"/>
      <c r="K57" s="165"/>
      <c r="L57" s="166"/>
      <c r="M57" s="167"/>
    </row>
    <row r="58" spans="1:13" ht="16.5" thickTop="1" thickBot="1" x14ac:dyDescent="0.3">
      <c r="A58" s="630" t="s">
        <v>64</v>
      </c>
      <c r="B58" s="631"/>
      <c r="C58" s="631"/>
      <c r="D58" s="631"/>
      <c r="E58" s="631"/>
      <c r="F58" s="631"/>
      <c r="G58" s="631"/>
      <c r="H58" s="631"/>
      <c r="I58" s="631"/>
      <c r="J58" s="631"/>
      <c r="K58" s="631"/>
      <c r="L58" s="631"/>
      <c r="M58" s="632"/>
    </row>
    <row r="59" spans="1:13" ht="15.75" thickTop="1" x14ac:dyDescent="0.25">
      <c r="A59" s="575">
        <v>18</v>
      </c>
      <c r="B59" s="577" t="s">
        <v>29</v>
      </c>
      <c r="C59" s="165">
        <f>C60*C5</f>
        <v>72</v>
      </c>
      <c r="D59" s="167"/>
      <c r="E59" s="264">
        <f>E60*E5</f>
        <v>72</v>
      </c>
      <c r="F59" s="265"/>
      <c r="G59" s="165">
        <f>G60*G5</f>
        <v>72</v>
      </c>
      <c r="H59" s="167"/>
      <c r="I59" s="165">
        <f>I60*I5</f>
        <v>62</v>
      </c>
      <c r="J59" s="167"/>
      <c r="K59" s="165">
        <f>I59+G59+E59+C59</f>
        <v>278</v>
      </c>
      <c r="L59" s="166"/>
      <c r="M59" s="167"/>
    </row>
    <row r="60" spans="1:13" ht="15.75" thickBot="1" x14ac:dyDescent="0.3">
      <c r="A60" s="576"/>
      <c r="B60" s="578"/>
      <c r="C60" s="224">
        <v>2</v>
      </c>
      <c r="D60" s="164"/>
      <c r="E60" s="266">
        <v>2</v>
      </c>
      <c r="F60" s="267"/>
      <c r="G60" s="224">
        <v>2</v>
      </c>
      <c r="H60" s="164"/>
      <c r="I60" s="224">
        <v>2</v>
      </c>
      <c r="J60" s="164"/>
      <c r="K60" s="165"/>
      <c r="L60" s="166"/>
      <c r="M60" s="167"/>
    </row>
    <row r="61" spans="1:13" ht="16.5" thickTop="1" thickBot="1" x14ac:dyDescent="0.3">
      <c r="A61" s="633" t="s">
        <v>65</v>
      </c>
      <c r="B61" s="633"/>
      <c r="C61" s="620">
        <f>C62*C5</f>
        <v>1008</v>
      </c>
      <c r="D61" s="620"/>
      <c r="E61" s="619">
        <f>E62*E5</f>
        <v>864</v>
      </c>
      <c r="F61" s="619"/>
      <c r="G61" s="620">
        <f>G62*G5</f>
        <v>522</v>
      </c>
      <c r="H61" s="620"/>
      <c r="I61" s="620">
        <f>I62*I5</f>
        <v>341</v>
      </c>
      <c r="J61" s="620"/>
      <c r="K61" s="634">
        <f>SUM(C61:J61)</f>
        <v>2735</v>
      </c>
      <c r="L61" s="634"/>
      <c r="M61" s="634"/>
    </row>
    <row r="62" spans="1:13" ht="16.5" thickTop="1" thickBot="1" x14ac:dyDescent="0.3">
      <c r="A62" s="633"/>
      <c r="B62" s="633"/>
      <c r="C62" s="620">
        <f>C60+C57+C47+C44+C42+C40+C37+C35+C33+C31+C29+C27+C24+C22+C20+C17+C15+C12</f>
        <v>28</v>
      </c>
      <c r="D62" s="620"/>
      <c r="E62" s="619">
        <f>E60+E57+E47+E44+E42+E40+E37+E35+E33+E31+E29+E27+E24+E22+E20+E17+E15+E12</f>
        <v>24</v>
      </c>
      <c r="F62" s="619"/>
      <c r="G62" s="620">
        <f>G60+G57+G47+G44+G42+G40+G37+G35+G33+G31+G29+G27+G24+G22+G20+G17+G15+G12</f>
        <v>14.5</v>
      </c>
      <c r="H62" s="620"/>
      <c r="I62" s="620">
        <f>I60+I57+I47+I44+I42+I40+I37+I35+I33+I31+I29+I27+I24+I22+I20+I17+I15+I12</f>
        <v>11</v>
      </c>
      <c r="J62" s="620"/>
      <c r="K62" s="634"/>
      <c r="L62" s="634"/>
      <c r="M62" s="634"/>
    </row>
    <row r="63" spans="1:13" ht="15.75" thickTop="1" x14ac:dyDescent="0.25">
      <c r="A63" s="434" t="s">
        <v>66</v>
      </c>
      <c r="B63" s="579"/>
      <c r="C63" s="579"/>
      <c r="D63" s="579"/>
      <c r="E63" s="579"/>
      <c r="F63" s="579"/>
      <c r="G63" s="579"/>
      <c r="H63" s="579"/>
      <c r="I63" s="579"/>
      <c r="J63" s="579"/>
      <c r="K63" s="579"/>
      <c r="L63" s="579"/>
      <c r="M63" s="580"/>
    </row>
    <row r="64" spans="1:13" x14ac:dyDescent="0.25">
      <c r="A64" s="581"/>
      <c r="B64" s="582"/>
      <c r="C64" s="582"/>
      <c r="D64" s="582"/>
      <c r="E64" s="582"/>
      <c r="F64" s="582"/>
      <c r="G64" s="582"/>
      <c r="H64" s="582"/>
      <c r="I64" s="582"/>
      <c r="J64" s="582"/>
      <c r="K64" s="582"/>
      <c r="L64" s="582"/>
      <c r="M64" s="583"/>
    </row>
    <row r="65" spans="1:13" x14ac:dyDescent="0.25">
      <c r="A65" s="584">
        <v>1</v>
      </c>
      <c r="B65" s="585" t="s">
        <v>9</v>
      </c>
      <c r="C65" s="148"/>
      <c r="D65" s="151">
        <f>D66*C5</f>
        <v>36</v>
      </c>
      <c r="E65" s="264"/>
      <c r="F65" s="274">
        <f>F66*E5</f>
        <v>72</v>
      </c>
      <c r="G65" s="165"/>
      <c r="H65" s="193">
        <f>H66*G5</f>
        <v>108</v>
      </c>
      <c r="I65" s="165"/>
      <c r="J65" s="193">
        <f>J66*I5</f>
        <v>93</v>
      </c>
      <c r="K65" s="165"/>
      <c r="L65" s="166"/>
      <c r="M65" s="193">
        <f>J65+H65+F65+D65</f>
        <v>309</v>
      </c>
    </row>
    <row r="66" spans="1:13" ht="15.75" thickBot="1" x14ac:dyDescent="0.3">
      <c r="A66" s="576"/>
      <c r="B66" s="578"/>
      <c r="C66" s="194"/>
      <c r="D66" s="196">
        <v>1</v>
      </c>
      <c r="E66" s="272"/>
      <c r="F66" s="273">
        <v>2</v>
      </c>
      <c r="G66" s="194"/>
      <c r="H66" s="196">
        <v>3</v>
      </c>
      <c r="I66" s="194"/>
      <c r="J66" s="196">
        <v>3</v>
      </c>
      <c r="K66" s="194"/>
      <c r="L66" s="195"/>
      <c r="M66" s="196"/>
    </row>
    <row r="67" spans="1:13" ht="15.75" thickTop="1" x14ac:dyDescent="0.25">
      <c r="A67" s="575">
        <v>2</v>
      </c>
      <c r="B67" s="577" t="s">
        <v>32</v>
      </c>
      <c r="C67" s="165"/>
      <c r="D67" s="151">
        <f>D68*C5</f>
        <v>36</v>
      </c>
      <c r="E67" s="264"/>
      <c r="F67" s="275">
        <f>F68*E5</f>
        <v>36</v>
      </c>
      <c r="G67" s="165"/>
      <c r="H67" s="193">
        <f>H68*G5</f>
        <v>72</v>
      </c>
      <c r="I67" s="165"/>
      <c r="J67" s="193">
        <f>J68*I5</f>
        <v>62</v>
      </c>
      <c r="K67" s="165"/>
      <c r="L67" s="166"/>
      <c r="M67" s="193">
        <f>J67+H67+F67+D67</f>
        <v>206</v>
      </c>
    </row>
    <row r="68" spans="1:13" ht="15.75" thickBot="1" x14ac:dyDescent="0.3">
      <c r="A68" s="576"/>
      <c r="B68" s="578"/>
      <c r="C68" s="165"/>
      <c r="D68" s="196">
        <v>1</v>
      </c>
      <c r="E68" s="264"/>
      <c r="F68" s="273">
        <v>1</v>
      </c>
      <c r="G68" s="165"/>
      <c r="H68" s="196">
        <v>2</v>
      </c>
      <c r="I68" s="165"/>
      <c r="J68" s="196">
        <v>2</v>
      </c>
      <c r="K68" s="165"/>
      <c r="L68" s="166"/>
      <c r="M68" s="196"/>
    </row>
    <row r="69" spans="1:13" ht="15.75" thickTop="1" x14ac:dyDescent="0.25">
      <c r="A69" s="575">
        <v>3</v>
      </c>
      <c r="B69" s="577" t="s">
        <v>13</v>
      </c>
      <c r="C69" s="232"/>
      <c r="D69" s="235"/>
      <c r="E69" s="270"/>
      <c r="F69" s="274">
        <f>F70*E5</f>
        <v>36</v>
      </c>
      <c r="G69" s="232"/>
      <c r="H69" s="235">
        <f>G5*H70</f>
        <v>72</v>
      </c>
      <c r="I69" s="232"/>
      <c r="J69" s="235">
        <f>J70*I5</f>
        <v>62</v>
      </c>
      <c r="K69" s="232"/>
      <c r="L69" s="234"/>
      <c r="M69" s="193">
        <f>J69+H69+F69+D69</f>
        <v>170</v>
      </c>
    </row>
    <row r="70" spans="1:13" ht="15.75" thickBot="1" x14ac:dyDescent="0.3">
      <c r="A70" s="576"/>
      <c r="B70" s="578"/>
      <c r="C70" s="194"/>
      <c r="D70" s="196"/>
      <c r="E70" s="272"/>
      <c r="F70" s="273">
        <v>1</v>
      </c>
      <c r="G70" s="194"/>
      <c r="H70" s="196">
        <v>2</v>
      </c>
      <c r="I70" s="194"/>
      <c r="J70" s="196">
        <v>2</v>
      </c>
      <c r="K70" s="194"/>
      <c r="L70" s="195"/>
      <c r="M70" s="196"/>
    </row>
    <row r="71" spans="1:13" ht="15.75" thickTop="1" x14ac:dyDescent="0.25">
      <c r="A71" s="575">
        <v>4</v>
      </c>
      <c r="B71" s="577" t="s">
        <v>15</v>
      </c>
      <c r="C71" s="232"/>
      <c r="D71" s="233"/>
      <c r="E71" s="270"/>
      <c r="F71" s="276">
        <f>F72*E5</f>
        <v>36</v>
      </c>
      <c r="G71" s="232"/>
      <c r="H71" s="235">
        <f>H72*G5</f>
        <v>54</v>
      </c>
      <c r="I71" s="232"/>
      <c r="J71" s="235">
        <f>J72*I5</f>
        <v>62</v>
      </c>
      <c r="K71" s="232"/>
      <c r="L71" s="234"/>
      <c r="M71" s="193">
        <f>J71+H71+F71+D71</f>
        <v>152</v>
      </c>
    </row>
    <row r="72" spans="1:13" ht="15.75" thickBot="1" x14ac:dyDescent="0.3">
      <c r="A72" s="576"/>
      <c r="B72" s="578"/>
      <c r="C72" s="194"/>
      <c r="D72" s="196"/>
      <c r="E72" s="272"/>
      <c r="F72" s="273">
        <v>1</v>
      </c>
      <c r="G72" s="194"/>
      <c r="H72" s="196">
        <v>1.5</v>
      </c>
      <c r="I72" s="194"/>
      <c r="J72" s="196">
        <v>2</v>
      </c>
      <c r="K72" s="194"/>
      <c r="L72" s="195"/>
      <c r="M72" s="196"/>
    </row>
    <row r="73" spans="1:13" ht="15.75" thickTop="1" x14ac:dyDescent="0.25">
      <c r="A73" s="575">
        <v>5</v>
      </c>
      <c r="B73" s="577" t="s">
        <v>56</v>
      </c>
      <c r="C73" s="232"/>
      <c r="D73" s="235">
        <f>D74*C5</f>
        <v>72</v>
      </c>
      <c r="E73" s="270"/>
      <c r="F73" s="274">
        <f>F74*E5</f>
        <v>72</v>
      </c>
      <c r="G73" s="232"/>
      <c r="H73" s="235">
        <f>H74*G5</f>
        <v>108</v>
      </c>
      <c r="I73" s="232"/>
      <c r="J73" s="235">
        <f>I5*J74</f>
        <v>93</v>
      </c>
      <c r="K73" s="232"/>
      <c r="L73" s="234"/>
      <c r="M73" s="193">
        <f>J73+H73+F73+D73</f>
        <v>345</v>
      </c>
    </row>
    <row r="74" spans="1:13" ht="15.75" thickBot="1" x14ac:dyDescent="0.3">
      <c r="A74" s="576"/>
      <c r="B74" s="578"/>
      <c r="C74" s="194"/>
      <c r="D74" s="196">
        <v>2</v>
      </c>
      <c r="E74" s="272"/>
      <c r="F74" s="273">
        <v>2</v>
      </c>
      <c r="G74" s="194"/>
      <c r="H74" s="196">
        <v>3</v>
      </c>
      <c r="I74" s="194"/>
      <c r="J74" s="196">
        <v>3</v>
      </c>
      <c r="K74" s="194"/>
      <c r="L74" s="195"/>
      <c r="M74" s="196"/>
    </row>
    <row r="75" spans="1:13" ht="15.75" thickTop="1" x14ac:dyDescent="0.25">
      <c r="A75" s="575">
        <v>6</v>
      </c>
      <c r="B75" s="577" t="s">
        <v>19</v>
      </c>
      <c r="C75" s="232"/>
      <c r="D75" s="235"/>
      <c r="E75" s="270"/>
      <c r="F75" s="276">
        <f>F76*E5</f>
        <v>36</v>
      </c>
      <c r="G75" s="232"/>
      <c r="H75" s="235">
        <f>G5*H76</f>
        <v>72</v>
      </c>
      <c r="I75" s="232"/>
      <c r="J75" s="235">
        <f>J76*I5</f>
        <v>93</v>
      </c>
      <c r="K75" s="232"/>
      <c r="L75" s="234"/>
      <c r="M75" s="193">
        <f>J75+H75+F75+D75</f>
        <v>201</v>
      </c>
    </row>
    <row r="76" spans="1:13" ht="15.75" thickBot="1" x14ac:dyDescent="0.3">
      <c r="A76" s="576"/>
      <c r="B76" s="578"/>
      <c r="C76" s="194"/>
      <c r="D76" s="196"/>
      <c r="E76" s="272"/>
      <c r="F76" s="273">
        <v>1</v>
      </c>
      <c r="G76" s="194"/>
      <c r="H76" s="196">
        <v>2</v>
      </c>
      <c r="I76" s="194"/>
      <c r="J76" s="196">
        <v>3</v>
      </c>
      <c r="K76" s="194"/>
      <c r="L76" s="195"/>
      <c r="M76" s="196"/>
    </row>
    <row r="77" spans="1:13" ht="15.75" thickTop="1" x14ac:dyDescent="0.25">
      <c r="A77" s="575">
        <v>7</v>
      </c>
      <c r="B77" s="577" t="s">
        <v>58</v>
      </c>
      <c r="C77" s="232"/>
      <c r="D77" s="235"/>
      <c r="E77" s="270"/>
      <c r="F77" s="276"/>
      <c r="G77" s="232"/>
      <c r="H77" s="235">
        <f>H78*G5</f>
        <v>72</v>
      </c>
      <c r="I77" s="232"/>
      <c r="J77" s="235">
        <f>J78*I5</f>
        <v>93</v>
      </c>
      <c r="K77" s="232"/>
      <c r="L77" s="234"/>
      <c r="M77" s="193">
        <f>J77+H77+F77+D77</f>
        <v>165</v>
      </c>
    </row>
    <row r="78" spans="1:13" ht="15.75" thickBot="1" x14ac:dyDescent="0.3">
      <c r="A78" s="576"/>
      <c r="B78" s="578"/>
      <c r="C78" s="194"/>
      <c r="D78" s="196"/>
      <c r="E78" s="272"/>
      <c r="F78" s="273"/>
      <c r="G78" s="194"/>
      <c r="H78" s="196">
        <v>2</v>
      </c>
      <c r="I78" s="194"/>
      <c r="J78" s="196">
        <v>3</v>
      </c>
      <c r="K78" s="194"/>
      <c r="L78" s="195"/>
      <c r="M78" s="196"/>
    </row>
    <row r="79" spans="1:13" ht="15.75" thickTop="1" x14ac:dyDescent="0.25">
      <c r="A79" s="575">
        <v>8</v>
      </c>
      <c r="B79" s="577" t="s">
        <v>60</v>
      </c>
      <c r="C79" s="232"/>
      <c r="D79" s="235"/>
      <c r="E79" s="270"/>
      <c r="F79" s="276"/>
      <c r="G79" s="232"/>
      <c r="H79" s="235">
        <f>H80*G5</f>
        <v>72</v>
      </c>
      <c r="I79" s="232"/>
      <c r="J79" s="235">
        <f>J80*I5</f>
        <v>93</v>
      </c>
      <c r="K79" s="232"/>
      <c r="L79" s="234"/>
      <c r="M79" s="193">
        <f>J79+H79+F79+D79</f>
        <v>165</v>
      </c>
    </row>
    <row r="80" spans="1:13" ht="15.75" thickBot="1" x14ac:dyDescent="0.3">
      <c r="A80" s="576"/>
      <c r="B80" s="578"/>
      <c r="C80" s="194"/>
      <c r="D80" s="196"/>
      <c r="E80" s="272"/>
      <c r="F80" s="273"/>
      <c r="G80" s="194"/>
      <c r="H80" s="196">
        <v>2</v>
      </c>
      <c r="I80" s="194"/>
      <c r="J80" s="196">
        <v>3</v>
      </c>
      <c r="K80" s="194"/>
      <c r="L80" s="195"/>
      <c r="M80" s="196"/>
    </row>
    <row r="81" spans="1:13" ht="15.75" thickTop="1" x14ac:dyDescent="0.25">
      <c r="A81" s="561" t="s">
        <v>211</v>
      </c>
      <c r="B81" s="562"/>
      <c r="C81" s="565">
        <f>C82*C5</f>
        <v>144</v>
      </c>
      <c r="D81" s="566"/>
      <c r="E81" s="567">
        <f>E82*E5</f>
        <v>288</v>
      </c>
      <c r="F81" s="568"/>
      <c r="G81" s="565">
        <f>G5*G82</f>
        <v>630</v>
      </c>
      <c r="H81" s="566"/>
      <c r="I81" s="565">
        <f>I82*I5</f>
        <v>651</v>
      </c>
      <c r="J81" s="566"/>
      <c r="K81" s="569">
        <f>+M79+M77+M75+M73+M71+M69+M65+M67</f>
        <v>1713</v>
      </c>
      <c r="L81" s="570"/>
      <c r="M81" s="571"/>
    </row>
    <row r="82" spans="1:13" ht="24" customHeight="1" thickBot="1" x14ac:dyDescent="0.3">
      <c r="A82" s="563"/>
      <c r="B82" s="564"/>
      <c r="C82" s="536">
        <f>D66+D70+D72+D74+D76+D78+D80+D68</f>
        <v>4</v>
      </c>
      <c r="D82" s="537"/>
      <c r="E82" s="559">
        <f>F66+F70+F72+F74+F76+F78+F80+F68</f>
        <v>8</v>
      </c>
      <c r="F82" s="560"/>
      <c r="G82" s="536">
        <f>H66+H70+H72+H74+H76+H78+H80+H68</f>
        <v>17.5</v>
      </c>
      <c r="H82" s="537"/>
      <c r="I82" s="536">
        <f>J66+J70+J72+J74+J76+J78+J80+J68</f>
        <v>21</v>
      </c>
      <c r="J82" s="537"/>
      <c r="K82" s="572"/>
      <c r="L82" s="573"/>
      <c r="M82" s="574"/>
    </row>
    <row r="83" spans="1:13" ht="15.75" thickTop="1" x14ac:dyDescent="0.25">
      <c r="A83" s="388" t="s">
        <v>67</v>
      </c>
      <c r="B83" s="389"/>
      <c r="C83" s="538">
        <f>C84*C5</f>
        <v>1152</v>
      </c>
      <c r="D83" s="539"/>
      <c r="E83" s="540">
        <f>E84*E5</f>
        <v>1152</v>
      </c>
      <c r="F83" s="541"/>
      <c r="G83" s="538">
        <f>G84*G5</f>
        <v>1152</v>
      </c>
      <c r="H83" s="539"/>
      <c r="I83" s="538">
        <f>I84*I5</f>
        <v>992</v>
      </c>
      <c r="J83" s="539"/>
      <c r="K83" s="526">
        <f>SUM(C83:J83)</f>
        <v>4448</v>
      </c>
      <c r="L83" s="527"/>
      <c r="M83" s="528"/>
    </row>
    <row r="84" spans="1:13" ht="15.75" thickBot="1" x14ac:dyDescent="0.3">
      <c r="A84" s="390"/>
      <c r="B84" s="391"/>
      <c r="C84" s="532">
        <f>C82+C62</f>
        <v>32</v>
      </c>
      <c r="D84" s="533"/>
      <c r="E84" s="534">
        <f>E82+E62</f>
        <v>32</v>
      </c>
      <c r="F84" s="535"/>
      <c r="G84" s="532">
        <f>G82+G62</f>
        <v>32</v>
      </c>
      <c r="H84" s="533"/>
      <c r="I84" s="532">
        <f>I82+I62</f>
        <v>32</v>
      </c>
      <c r="J84" s="533"/>
      <c r="K84" s="529"/>
      <c r="L84" s="530"/>
      <c r="M84" s="531"/>
    </row>
    <row r="85" spans="1:13" ht="15.75" thickTop="1" x14ac:dyDescent="0.25">
      <c r="A85" s="542" t="s">
        <v>68</v>
      </c>
      <c r="B85" s="543"/>
      <c r="C85" s="543"/>
      <c r="D85" s="543"/>
      <c r="E85" s="543"/>
      <c r="F85" s="543"/>
      <c r="G85" s="543"/>
      <c r="H85" s="543"/>
      <c r="I85" s="543"/>
      <c r="J85" s="543"/>
      <c r="K85" s="543"/>
      <c r="L85" s="543"/>
      <c r="M85" s="544"/>
    </row>
    <row r="86" spans="1:13" x14ac:dyDescent="0.25">
      <c r="A86" s="545"/>
      <c r="B86" s="546"/>
      <c r="C86" s="549">
        <v>144</v>
      </c>
      <c r="D86" s="550"/>
      <c r="E86" s="551">
        <v>144</v>
      </c>
      <c r="F86" s="552"/>
      <c r="G86" s="549">
        <v>144</v>
      </c>
      <c r="H86" s="550"/>
      <c r="I86" s="549">
        <v>124</v>
      </c>
      <c r="J86" s="550"/>
      <c r="K86" s="553">
        <f>I86+G86+E86+C86</f>
        <v>556</v>
      </c>
      <c r="L86" s="554"/>
      <c r="M86" s="555"/>
    </row>
    <row r="87" spans="1:13" ht="15.75" thickBot="1" x14ac:dyDescent="0.3">
      <c r="A87" s="547"/>
      <c r="B87" s="548"/>
      <c r="C87" s="536">
        <v>4</v>
      </c>
      <c r="D87" s="537"/>
      <c r="E87" s="559">
        <v>4</v>
      </c>
      <c r="F87" s="560"/>
      <c r="G87" s="536">
        <v>4</v>
      </c>
      <c r="H87" s="537"/>
      <c r="I87" s="536">
        <v>4</v>
      </c>
      <c r="J87" s="537"/>
      <c r="K87" s="556"/>
      <c r="L87" s="557"/>
      <c r="M87" s="558"/>
    </row>
    <row r="88" spans="1:13" ht="15.75" thickTop="1" x14ac:dyDescent="0.25">
      <c r="A88" s="388" t="s">
        <v>69</v>
      </c>
      <c r="B88" s="389"/>
      <c r="C88" s="538">
        <f>C89*C5</f>
        <v>1296</v>
      </c>
      <c r="D88" s="539"/>
      <c r="E88" s="540">
        <f>E89*E5</f>
        <v>1296</v>
      </c>
      <c r="F88" s="541"/>
      <c r="G88" s="538">
        <f>G89*G5</f>
        <v>1296</v>
      </c>
      <c r="H88" s="539"/>
      <c r="I88" s="538">
        <f>I89*I5</f>
        <v>1116</v>
      </c>
      <c r="J88" s="539"/>
      <c r="K88" s="526">
        <f>SUM(C88:J88)</f>
        <v>5004</v>
      </c>
      <c r="L88" s="527"/>
      <c r="M88" s="528"/>
    </row>
    <row r="89" spans="1:13" ht="15.75" thickBot="1" x14ac:dyDescent="0.3">
      <c r="A89" s="390"/>
      <c r="B89" s="391"/>
      <c r="C89" s="532">
        <f>C84+C87</f>
        <v>36</v>
      </c>
      <c r="D89" s="533"/>
      <c r="E89" s="534">
        <f>E84+E87</f>
        <v>36</v>
      </c>
      <c r="F89" s="535"/>
      <c r="G89" s="532">
        <f>G84+G87</f>
        <v>36</v>
      </c>
      <c r="H89" s="533"/>
      <c r="I89" s="532">
        <f>I84+I87</f>
        <v>36</v>
      </c>
      <c r="J89" s="533"/>
      <c r="K89" s="529"/>
      <c r="L89" s="530"/>
      <c r="M89" s="531"/>
    </row>
    <row r="90" spans="1:13" ht="15.75" thickTop="1" x14ac:dyDescent="0.25"/>
  </sheetData>
  <mergeCells count="169">
    <mergeCell ref="B6:B7"/>
    <mergeCell ref="C6:D7"/>
    <mergeCell ref="E6:F7"/>
    <mergeCell ref="G6:H7"/>
    <mergeCell ref="I6:J7"/>
    <mergeCell ref="A1:A7"/>
    <mergeCell ref="B1:B3"/>
    <mergeCell ref="C1:M1"/>
    <mergeCell ref="C2:M2"/>
    <mergeCell ref="C3:M3"/>
    <mergeCell ref="C4:D4"/>
    <mergeCell ref="E4:F4"/>
    <mergeCell ref="G4:H4"/>
    <mergeCell ref="I4:J4"/>
    <mergeCell ref="K4:M4"/>
    <mergeCell ref="K6:K7"/>
    <mergeCell ref="L6:L7"/>
    <mergeCell ref="M6:M7"/>
    <mergeCell ref="C8:D8"/>
    <mergeCell ref="E8:F8"/>
    <mergeCell ref="G8:H8"/>
    <mergeCell ref="I8:J8"/>
    <mergeCell ref="K8:M8"/>
    <mergeCell ref="C5:D5"/>
    <mergeCell ref="E5:F5"/>
    <mergeCell ref="G5:H5"/>
    <mergeCell ref="I5:J5"/>
    <mergeCell ref="K5:M5"/>
    <mergeCell ref="A16:A17"/>
    <mergeCell ref="B16:B17"/>
    <mergeCell ref="A18:M18"/>
    <mergeCell ref="A19:A20"/>
    <mergeCell ref="B19:B20"/>
    <mergeCell ref="A21:A22"/>
    <mergeCell ref="B21:B22"/>
    <mergeCell ref="A9:M9"/>
    <mergeCell ref="A10:M10"/>
    <mergeCell ref="A11:A12"/>
    <mergeCell ref="B11:B12"/>
    <mergeCell ref="A13:M13"/>
    <mergeCell ref="A14:A15"/>
    <mergeCell ref="B14:B15"/>
    <mergeCell ref="A30:A31"/>
    <mergeCell ref="B30:B31"/>
    <mergeCell ref="A32:A33"/>
    <mergeCell ref="B32:B33"/>
    <mergeCell ref="A34:A35"/>
    <mergeCell ref="B34:B35"/>
    <mergeCell ref="A23:A24"/>
    <mergeCell ref="B23:B24"/>
    <mergeCell ref="A25:M25"/>
    <mergeCell ref="A26:A27"/>
    <mergeCell ref="B26:B27"/>
    <mergeCell ref="A28:A29"/>
    <mergeCell ref="B28:B29"/>
    <mergeCell ref="A43:A44"/>
    <mergeCell ref="B43:B44"/>
    <mergeCell ref="A45:M45"/>
    <mergeCell ref="A46:A47"/>
    <mergeCell ref="B46:B47"/>
    <mergeCell ref="A56:A57"/>
    <mergeCell ref="B56:B57"/>
    <mergeCell ref="A36:A37"/>
    <mergeCell ref="B36:B37"/>
    <mergeCell ref="A38:M38"/>
    <mergeCell ref="A39:A40"/>
    <mergeCell ref="B39:B40"/>
    <mergeCell ref="A41:A42"/>
    <mergeCell ref="B41:B42"/>
    <mergeCell ref="G51:H51"/>
    <mergeCell ref="I51:J51"/>
    <mergeCell ref="K51:M51"/>
    <mergeCell ref="C52:D52"/>
    <mergeCell ref="E52:F52"/>
    <mergeCell ref="G52:H52"/>
    <mergeCell ref="I52:J52"/>
    <mergeCell ref="K52:M52"/>
    <mergeCell ref="E62:F62"/>
    <mergeCell ref="G62:H62"/>
    <mergeCell ref="I62:J62"/>
    <mergeCell ref="C51:D51"/>
    <mergeCell ref="E51:F51"/>
    <mergeCell ref="A58:M58"/>
    <mergeCell ref="A59:A60"/>
    <mergeCell ref="B59:B60"/>
    <mergeCell ref="A61:B62"/>
    <mergeCell ref="C61:D61"/>
    <mergeCell ref="E61:F61"/>
    <mergeCell ref="G61:H61"/>
    <mergeCell ref="I61:J61"/>
    <mergeCell ref="K61:M62"/>
    <mergeCell ref="C62:D62"/>
    <mergeCell ref="A63:M63"/>
    <mergeCell ref="A64:M64"/>
    <mergeCell ref="A65:A66"/>
    <mergeCell ref="B65:B66"/>
    <mergeCell ref="A67:A68"/>
    <mergeCell ref="B67:B68"/>
    <mergeCell ref="L53:L54"/>
    <mergeCell ref="M53:M54"/>
    <mergeCell ref="C55:D55"/>
    <mergeCell ref="E55:F55"/>
    <mergeCell ref="G55:H55"/>
    <mergeCell ref="I55:J55"/>
    <mergeCell ref="K55:M55"/>
    <mergeCell ref="B53:B54"/>
    <mergeCell ref="C53:D54"/>
    <mergeCell ref="E53:F54"/>
    <mergeCell ref="G53:H54"/>
    <mergeCell ref="I53:J54"/>
    <mergeCell ref="K53:K54"/>
    <mergeCell ref="A48:A54"/>
    <mergeCell ref="B48:B50"/>
    <mergeCell ref="C48:M48"/>
    <mergeCell ref="C49:M49"/>
    <mergeCell ref="C50:M50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1:B82"/>
    <mergeCell ref="C81:D81"/>
    <mergeCell ref="E81:F81"/>
    <mergeCell ref="G81:H81"/>
    <mergeCell ref="I81:J81"/>
    <mergeCell ref="K81:M82"/>
    <mergeCell ref="C82:D82"/>
    <mergeCell ref="E82:F82"/>
    <mergeCell ref="G82:H82"/>
    <mergeCell ref="I82:J82"/>
    <mergeCell ref="A83:B84"/>
    <mergeCell ref="C83:D83"/>
    <mergeCell ref="E83:F83"/>
    <mergeCell ref="G83:H83"/>
    <mergeCell ref="I83:J83"/>
    <mergeCell ref="K83:M84"/>
    <mergeCell ref="C84:D84"/>
    <mergeCell ref="E84:F84"/>
    <mergeCell ref="G84:H84"/>
    <mergeCell ref="I84:J84"/>
    <mergeCell ref="A85:M85"/>
    <mergeCell ref="A86:B87"/>
    <mergeCell ref="C86:D86"/>
    <mergeCell ref="E86:F86"/>
    <mergeCell ref="G86:H86"/>
    <mergeCell ref="I86:J86"/>
    <mergeCell ref="K86:M87"/>
    <mergeCell ref="C87:D87"/>
    <mergeCell ref="E87:F87"/>
    <mergeCell ref="G87:H87"/>
    <mergeCell ref="K88:M89"/>
    <mergeCell ref="C89:D89"/>
    <mergeCell ref="E89:F89"/>
    <mergeCell ref="G89:H89"/>
    <mergeCell ref="I89:J89"/>
    <mergeCell ref="I87:J87"/>
    <mergeCell ref="A88:B89"/>
    <mergeCell ref="C88:D88"/>
    <mergeCell ref="E88:F88"/>
    <mergeCell ref="G88:H88"/>
    <mergeCell ref="I88:J88"/>
  </mergeCells>
  <pageMargins left="0.7" right="0.7" top="0.75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16</vt:i4>
      </vt:variant>
    </vt:vector>
  </HeadingPairs>
  <TitlesOfParts>
    <vt:vector size="16" baseType="lpstr">
      <vt:lpstr>V_KLAS</vt:lpstr>
      <vt:lpstr>VI_KLAS</vt:lpstr>
      <vt:lpstr>VII_KLAS</vt:lpstr>
      <vt:lpstr>VIII A_KLAS</vt:lpstr>
      <vt:lpstr>VIII Б _KLAS</vt:lpstr>
      <vt:lpstr>VIII В_KLAS</vt:lpstr>
      <vt:lpstr>IX А_KLAS</vt:lpstr>
      <vt:lpstr>IX Б_KLAS</vt:lpstr>
      <vt:lpstr>X А_KLAS</vt:lpstr>
      <vt:lpstr>X Б_KLAS</vt:lpstr>
      <vt:lpstr>XI А_KLAS</vt:lpstr>
      <vt:lpstr>XI Б_KLAS</vt:lpstr>
      <vt:lpstr>XI В_KLAS</vt:lpstr>
      <vt:lpstr>XII А_KLAS</vt:lpstr>
      <vt:lpstr>XII Б_KLAS</vt:lpstr>
      <vt:lpstr>XII В_KLAS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cp:lastPrinted>2017-11-29T04:41:00Z</cp:lastPrinted>
  <dcterms:created xsi:type="dcterms:W3CDTF">2017-11-28T17:00:31Z</dcterms:created>
  <dcterms:modified xsi:type="dcterms:W3CDTF">2017-11-29T05:25:54Z</dcterms:modified>
</cp:coreProperties>
</file>